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56" yWindow="65456" windowWidth="36360" windowHeight="228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<sst xmlns="http://schemas.openxmlformats.org/spreadsheetml/2006/main" count="27" uniqueCount="21">
  <si>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% Used up</t>
  </si>
  <si>
    <t>% Consumed</t>
  </si>
  <si>
    <t>Year</t>
  </si>
  <si>
    <t>Use-it-up!</t>
  </si>
  <si>
    <t>Panic down</t>
  </si>
  <si>
    <t>Graceful exit</t>
  </si>
  <si>
    <t>What we have now</t>
  </si>
  <si>
    <t>% Remaining</t>
  </si>
  <si>
    <t>Preservation Catch-up Rate</t>
  </si>
  <si>
    <t>gone. Critical Cutoff Threshold</t>
  </si>
  <si>
    <t>Graceful Decline Policy</t>
  </si>
  <si>
    <t>years preservation rate</t>
  </si>
  <si>
    <t>Ramp down at</t>
  </si>
  <si>
    <t>graceful decline rate.</t>
  </si>
  <si>
    <t>Cutoff may also occur when the year's rate</t>
  </si>
  <si>
    <t>goes below the preservation rate</t>
  </si>
  <si>
    <t>Slow to presevation rate when it's</t>
  </si>
  <si>
    <t>years left at current rate</t>
  </si>
  <si>
    <t>Adults learning to share the future with their children</t>
  </si>
  <si>
    <t>Play by changing any cells that are yellow.</t>
  </si>
  <si>
    <t>% Remaining in 2150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</si>
</sst>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9.5"/>
      <name val="Verdana"/>
      <family val="0"/>
    </font>
    <font>
      <b/>
      <sz val="18.25"/>
      <name val="Verdana"/>
      <family val="0"/>
    </font>
    <font>
      <b/>
      <sz val="16"/>
      <name val="Verdana"/>
      <family val="0"/>
    </font>
    <font>
      <b/>
      <i/>
      <u val="single"/>
      <sz val="18.5"/>
      <name val="Verdana"/>
      <family val="0"/>
    </font>
    <font>
      <sz val="12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0" fontId="0" fillId="0" borderId="0" xfId="21" applyNumberFormat="1" applyAlignment="1">
      <alignment/>
    </xf>
    <xf numFmtId="10" fontId="1" fillId="3" borderId="1" xfId="21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0" fontId="1" fillId="4" borderId="0" xfId="0" applyFont="1" applyFill="1" applyAlignment="1">
      <alignment/>
    </xf>
    <xf numFmtId="0" fontId="1" fillId="4" borderId="0" xfId="15" applyNumberFormat="1" applyFont="1" applyFill="1" applyAlignment="1">
      <alignment/>
    </xf>
    <xf numFmtId="9" fontId="1" fillId="4" borderId="0" xfId="21" applyFont="1" applyFill="1" applyAlignment="1">
      <alignment/>
    </xf>
    <xf numFmtId="0" fontId="2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/>
    </xf>
    <xf numFmtId="9" fontId="1" fillId="5" borderId="2" xfId="0" applyNumberFormat="1" applyFont="1" applyFill="1" applyBorder="1" applyAlignment="1">
      <alignment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10" fontId="0" fillId="0" borderId="0" xfId="21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latin typeface="Verdana"/>
                <a:ea typeface="Verdana"/>
                <a:cs typeface="Verdana"/>
              </a:rPr>
              <a:t>Sharing a Finite Resource 
with the Future</a:t>
            </a:r>
          </a:p>
        </c:rich>
      </c:tx>
      <c:layout>
        <c:manualLayout>
          <c:xMode val="factor"/>
          <c:yMode val="factor"/>
          <c:x val="-0.18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8175"/>
          <c:w val="0.88325"/>
          <c:h val="0.73025"/>
        </c:manualLayout>
      </c:layout>
      <c:scatterChart>
        <c:scatterStyle val="line"/>
        <c:varyColors val="0"/>
        <c:ser>
          <c:idx val="0"/>
          <c:order val="0"/>
          <c:tx>
            <c:v>Use it all up!</c:v>
          </c:tx>
          <c:spPr>
            <a:ln w="25400">
              <a:solidFill>
                <a:srgbClr val="3333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Sheet1!$B$25:$B$165</c:f>
              <c:numCache/>
            </c:numRef>
          </c:xVal>
          <c:yVal>
            <c:numRef>
              <c:f>Sheet1!$C$25:$C$165</c:f>
              <c:numCache/>
            </c:numRef>
          </c:yVal>
          <c:smooth val="0"/>
        </c:ser>
        <c:ser>
          <c:idx val="1"/>
          <c:order val="1"/>
          <c:tx>
            <c:v>A future exists</c:v>
          </c:tx>
          <c:spPr>
            <a:ln w="254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Sheet1!$B$25:$B$165</c:f>
              <c:numCache/>
            </c:numRef>
          </c:xVal>
          <c:yVal>
            <c:numRef>
              <c:f>Sheet1!$E$25:$E$165</c:f>
              <c:numCache/>
            </c:numRef>
          </c:yVal>
          <c:smooth val="0"/>
        </c:ser>
        <c:ser>
          <c:idx val="2"/>
          <c:order val="2"/>
          <c:tx>
            <c:v>It's possible</c:v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Sheet1!$B$25:$B$165</c:f>
              <c:numCache/>
            </c:numRef>
          </c:xVal>
          <c:yVal>
            <c:numRef>
              <c:f>Sheet1!$D$25:$D$165</c:f>
              <c:numCache/>
            </c:numRef>
          </c:yVal>
          <c:smooth val="0"/>
        </c:ser>
        <c:axId val="54997236"/>
        <c:axId val="25213077"/>
      </c:scatterChart>
      <c:valAx>
        <c:axId val="54997236"/>
        <c:scaling>
          <c:orientation val="minMax"/>
          <c:max val="2150"/>
          <c:min val="2010"/>
        </c:scaling>
        <c:axPos val="b"/>
        <c:delete val="0"/>
        <c:numFmt formatCode="General" sourceLinked="1"/>
        <c:majorTickMark val="out"/>
        <c:minorTickMark val="none"/>
        <c:tickLblPos val="nextTo"/>
        <c:crossAx val="25213077"/>
        <c:crosses val="autoZero"/>
        <c:crossBetween val="midCat"/>
        <c:dispUnits/>
        <c:minorUnit val="10"/>
      </c:valAx>
      <c:valAx>
        <c:axId val="25213077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5499723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155"/>
          <c:y val="0.03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Verdana"/>
                <a:ea typeface="Verdana"/>
                <a:cs typeface="Verdana"/>
              </a:rPr>
              <a:t>You mean it's </a:t>
            </a:r>
            <a:r>
              <a:rPr lang="en-US" cap="none" sz="1850" b="1" i="1" u="sng" baseline="0">
                <a:latin typeface="Verdana"/>
                <a:ea typeface="Verdana"/>
                <a:cs typeface="Verdana"/>
              </a:rPr>
              <a:t>all gone</a:t>
            </a:r>
            <a:r>
              <a:rPr lang="en-US" cap="none" sz="1825" b="1" i="0" u="none" baseline="0">
                <a:latin typeface="Verdana"/>
                <a:ea typeface="Verdana"/>
                <a:cs typeface="Verdana"/>
              </a:rPr>
              <a:t>?!?!</a:t>
            </a:r>
          </a:p>
        </c:rich>
      </c:tx>
      <c:layout>
        <c:manualLayout>
          <c:xMode val="factor"/>
          <c:yMode val="factor"/>
          <c:x val="-0.177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0.95325"/>
          <c:h val="0.6535"/>
        </c:manualLayout>
      </c:layout>
      <c:scatterChart>
        <c:scatterStyle val="line"/>
        <c:varyColors val="0"/>
        <c:ser>
          <c:idx val="4"/>
          <c:order val="0"/>
          <c:tx>
            <c:v>Yes, It's all gone!!</c:v>
          </c:tx>
          <c:spPr>
            <a:ln w="38100">
              <a:solidFill>
                <a:srgbClr val="3333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Sheet1!$B$25:$B$165</c:f>
              <c:numCache/>
            </c:numRef>
          </c:xVal>
          <c:yVal>
            <c:numRef>
              <c:f>Sheet1!$G$25:$G$165</c:f>
              <c:numCache/>
            </c:numRef>
          </c:yVal>
          <c:smooth val="0"/>
        </c:ser>
        <c:ser>
          <c:idx val="5"/>
          <c:order val="1"/>
          <c:tx>
            <c:v>Graceful Exit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Sheet1!$B$25:$B$165</c:f>
              <c:numCache/>
            </c:numRef>
          </c:xVal>
          <c:yVal>
            <c:numRef>
              <c:f>Sheet1!$H$26:$H$165</c:f>
              <c:numCache/>
            </c:numRef>
          </c:yVal>
          <c:smooth val="0"/>
        </c:ser>
        <c:ser>
          <c:idx val="6"/>
          <c:order val="2"/>
          <c:tx>
            <c:v>The Future Counts</c:v>
          </c:tx>
          <c:spPr>
            <a:ln w="381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Sheet1!$B$25:$B$165</c:f>
              <c:numCache/>
            </c:numRef>
          </c:xVal>
          <c:yVal>
            <c:numRef>
              <c:f>Sheet1!$I$25:$I$165</c:f>
              <c:numCache/>
            </c:numRef>
          </c:yVal>
          <c:smooth val="0"/>
        </c:ser>
        <c:axId val="25591102"/>
        <c:axId val="28993327"/>
      </c:scatterChart>
      <c:valAx>
        <c:axId val="25591102"/>
        <c:scaling>
          <c:orientation val="minMax"/>
          <c:max val="2150"/>
          <c:min val="2010"/>
        </c:scaling>
        <c:axPos val="b"/>
        <c:delete val="0"/>
        <c:numFmt formatCode="General" sourceLinked="1"/>
        <c:majorTickMark val="out"/>
        <c:minorTickMark val="none"/>
        <c:tickLblPos val="nextTo"/>
        <c:crossAx val="28993327"/>
        <c:crosses val="autoZero"/>
        <c:crossBetween val="midCat"/>
        <c:dispUnits/>
      </c:valAx>
      <c:valAx>
        <c:axId val="2899332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Verdana"/>
                <a:ea typeface="Verdana"/>
                <a:cs typeface="Verdana"/>
              </a:defRPr>
            </a:pPr>
          </a:p>
        </c:txPr>
        <c:crossAx val="255911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775"/>
          <c:y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</xdr:row>
      <xdr:rowOff>76200</xdr:rowOff>
    </xdr:from>
    <xdr:to>
      <xdr:col>17</xdr:col>
      <xdr:colOff>219075</xdr:colOff>
      <xdr:row>30</xdr:row>
      <xdr:rowOff>114300</xdr:rowOff>
    </xdr:to>
    <xdr:graphicFrame>
      <xdr:nvGraphicFramePr>
        <xdr:cNvPr id="1" name="Chart 4"/>
        <xdr:cNvGraphicFramePr/>
      </xdr:nvGraphicFramePr>
      <xdr:xfrm>
        <a:off x="6829425" y="409575"/>
        <a:ext cx="56197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36</xdr:row>
      <xdr:rowOff>152400</xdr:rowOff>
    </xdr:from>
    <xdr:to>
      <xdr:col>17</xdr:col>
      <xdr:colOff>209550</xdr:colOff>
      <xdr:row>63</xdr:row>
      <xdr:rowOff>152400</xdr:rowOff>
    </xdr:to>
    <xdr:graphicFrame>
      <xdr:nvGraphicFramePr>
        <xdr:cNvPr id="2" name="Shape 1"/>
        <xdr:cNvGraphicFramePr/>
      </xdr:nvGraphicFramePr>
      <xdr:xfrm>
        <a:off x="6838950" y="6191250"/>
        <a:ext cx="560070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L165"/>
  <sheetViews>
    <sheetView tabSelected="1" zoomScale="125" zoomScaleNormal="125" workbookViewId="0" topLeftCell="A1">
      <selection activeCell="B7" sqref="B7"/>
    </sheetView>
  </sheetViews>
  <sheetFormatPr defaultColWidth="11.00390625" defaultRowHeight="12.75"/>
  <cols>
    <col min="1" max="1" width="3.25390625" style="0" customWidth="1"/>
    <col min="2" max="2" width="12.75390625" style="0" customWidth="1"/>
    <col min="4" max="4" width="12.75390625" style="6" customWidth="1"/>
    <col min="6" max="6" width="4.125" style="0" customWidth="1"/>
    <col min="8" max="8" width="12.125" style="0" bestFit="1" customWidth="1"/>
    <col min="9" max="9" width="10.375" style="0" bestFit="1" customWidth="1"/>
    <col min="10" max="10" width="4.125" style="11" customWidth="1"/>
    <col min="11" max="11" width="12.125" style="11" customWidth="1"/>
    <col min="12" max="12" width="5.125" style="11" customWidth="1"/>
    <col min="13" max="13" width="11.375" style="11" customWidth="1"/>
    <col min="14" max="14" width="5.75390625" style="11" customWidth="1"/>
    <col min="15" max="15" width="10.75390625" style="11" customWidth="1"/>
    <col min="16" max="16" width="12.125" style="11" customWidth="1"/>
    <col min="17" max="18" width="10.75390625" style="11" customWidth="1"/>
    <col min="19" max="19" width="9.625" style="0" bestFit="1" customWidth="1"/>
    <col min="20" max="20" width="11.625" style="0" bestFit="1" customWidth="1"/>
    <col min="21" max="21" width="10.375" style="0" bestFit="1" customWidth="1"/>
  </cols>
  <sheetData>
    <row r="2" ht="13.5" thickBot="1"/>
    <row r="3" spans="2:8" ht="21" thickBot="1">
      <c r="B3" s="25" t="s">
        <v>18</v>
      </c>
      <c r="C3" s="26"/>
      <c r="D3" s="26"/>
      <c r="E3" s="26"/>
      <c r="F3" s="26"/>
      <c r="G3" s="26"/>
      <c r="H3" s="27"/>
    </row>
    <row r="5" spans="2:3" ht="12.75">
      <c r="B5" s="10">
        <v>1</v>
      </c>
      <c r="C5" s="8" t="s">
        <v>6</v>
      </c>
    </row>
    <row r="6" spans="2:3" ht="13.5" thickBot="1">
      <c r="B6" s="8"/>
      <c r="C6" s="8"/>
    </row>
    <row r="7" spans="2:8" ht="13.5" thickBot="1">
      <c r="B7" s="20">
        <v>25</v>
      </c>
      <c r="C7" s="8" t="s">
        <v>17</v>
      </c>
      <c r="E7" s="22" t="s">
        <v>19</v>
      </c>
      <c r="F7" s="23"/>
      <c r="G7" s="23"/>
      <c r="H7" s="24"/>
    </row>
    <row r="8" spans="2:3" ht="13.5" thickBot="1">
      <c r="B8" s="8"/>
      <c r="C8" s="8"/>
    </row>
    <row r="9" spans="2:3" ht="13.5" thickBot="1">
      <c r="B9" s="21">
        <v>0.1</v>
      </c>
      <c r="C9" s="8" t="s">
        <v>10</v>
      </c>
    </row>
    <row r="10" spans="2:3" ht="13.5" thickBot="1">
      <c r="B10" s="10"/>
      <c r="C10" s="8"/>
    </row>
    <row r="11" spans="2:6" ht="13.5" thickBot="1">
      <c r="B11" s="21">
        <v>0.5</v>
      </c>
      <c r="C11" s="8" t="s">
        <v>9</v>
      </c>
      <c r="F11" s="17" t="s">
        <v>14</v>
      </c>
    </row>
    <row r="12" spans="2:6" ht="13.5" thickBot="1">
      <c r="B12" s="8"/>
      <c r="C12" s="8"/>
      <c r="F12" s="17" t="s">
        <v>15</v>
      </c>
    </row>
    <row r="13" spans="2:3" ht="13.5" thickBot="1">
      <c r="B13" s="21">
        <v>0.5</v>
      </c>
      <c r="C13" s="8" t="s">
        <v>8</v>
      </c>
    </row>
    <row r="14" spans="2:3" ht="13.5" thickBot="1">
      <c r="B14" s="8"/>
      <c r="C14" s="8"/>
    </row>
    <row r="15" spans="2:3" ht="13.5" thickBot="1">
      <c r="B15" s="20">
        <v>1000</v>
      </c>
      <c r="C15" s="8" t="s">
        <v>11</v>
      </c>
    </row>
    <row r="17" spans="3:5" ht="12.75">
      <c r="C17" s="18" t="s">
        <v>20</v>
      </c>
      <c r="D17" s="18"/>
      <c r="E17" s="18"/>
    </row>
    <row r="19" spans="2:142" ht="12.75">
      <c r="B19" s="9"/>
      <c r="C19" s="10">
        <f>G165</f>
        <v>0</v>
      </c>
      <c r="D19" s="10">
        <f>H165</f>
        <v>0.5566102238361779</v>
      </c>
      <c r="E19" s="10">
        <f>I165</f>
        <v>0.8599999999999999</v>
      </c>
      <c r="K19" s="12"/>
      <c r="L19" s="12"/>
      <c r="M19" s="12"/>
      <c r="N19" s="12"/>
      <c r="O19" s="12"/>
      <c r="P19" s="12"/>
      <c r="Q19" s="12"/>
      <c r="R19" s="1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</row>
    <row r="21" spans="3:21" ht="12.75">
      <c r="C21" s="9" t="s">
        <v>3</v>
      </c>
      <c r="D21" s="9" t="s">
        <v>5</v>
      </c>
      <c r="E21" s="9" t="s">
        <v>4</v>
      </c>
      <c r="G21" s="9" t="s">
        <v>3</v>
      </c>
      <c r="H21" s="9" t="s">
        <v>5</v>
      </c>
      <c r="I21" s="9" t="s">
        <v>4</v>
      </c>
      <c r="K21" s="13"/>
      <c r="L21" s="13"/>
      <c r="M21" s="13"/>
      <c r="N21" s="13"/>
      <c r="O21" s="13"/>
      <c r="P21" s="13"/>
      <c r="Q21" s="13"/>
      <c r="R21" s="13"/>
      <c r="S21" s="9" t="s">
        <v>3</v>
      </c>
      <c r="T21" s="9" t="s">
        <v>5</v>
      </c>
      <c r="U21" s="9" t="s">
        <v>4</v>
      </c>
    </row>
    <row r="23" spans="1:21" ht="12.75">
      <c r="A23" s="8"/>
      <c r="B23" s="9" t="s">
        <v>2</v>
      </c>
      <c r="C23" s="5"/>
      <c r="D23" s="7" t="s">
        <v>1</v>
      </c>
      <c r="E23" s="5"/>
      <c r="G23" s="3"/>
      <c r="H23" s="4" t="s">
        <v>7</v>
      </c>
      <c r="I23" s="3"/>
      <c r="S23" s="19" t="s">
        <v>0</v>
      </c>
      <c r="T23" s="19"/>
      <c r="U23" s="19"/>
    </row>
    <row r="25" spans="2:21" ht="12.75">
      <c r="B25">
        <v>2010</v>
      </c>
      <c r="G25" s="1">
        <v>1</v>
      </c>
      <c r="H25" s="1">
        <v>1</v>
      </c>
      <c r="I25" s="1">
        <f>1-U26</f>
        <v>0.999</v>
      </c>
      <c r="S25" s="1">
        <v>0</v>
      </c>
      <c r="T25" s="1">
        <v>0</v>
      </c>
      <c r="U25" s="1">
        <v>0</v>
      </c>
    </row>
    <row r="26" spans="2:21" ht="12.75">
      <c r="B26">
        <v>2011</v>
      </c>
      <c r="C26" s="1">
        <f>B$5/B7</f>
        <v>0.04</v>
      </c>
      <c r="D26" s="28">
        <f>C26</f>
        <v>0.04</v>
      </c>
      <c r="E26" s="2">
        <f>B$5/B15</f>
        <v>0.001</v>
      </c>
      <c r="G26" s="1">
        <f aca="true" t="shared" si="0" ref="G26:G57">1-S26</f>
        <v>0.96</v>
      </c>
      <c r="H26" s="1">
        <f aca="true" t="shared" si="1" ref="H26:H57">1-T26</f>
        <v>0.96</v>
      </c>
      <c r="I26" s="1">
        <f aca="true" t="shared" si="2" ref="I26:I57">1-U26</f>
        <v>0.999</v>
      </c>
      <c r="S26" s="1">
        <f aca="true" t="shared" si="3" ref="S26:S57">C26+S25</f>
        <v>0.04</v>
      </c>
      <c r="T26" s="1">
        <f aca="true" t="shared" si="4" ref="T26:T57">D26+T25</f>
        <v>0.04</v>
      </c>
      <c r="U26" s="1">
        <f aca="true" t="shared" si="5" ref="U26:U57">E26+U25</f>
        <v>0.001</v>
      </c>
    </row>
    <row r="27" spans="2:21" ht="12.75">
      <c r="B27">
        <f aca="true" t="shared" si="6" ref="B27:B58">B26+1</f>
        <v>2012</v>
      </c>
      <c r="C27" s="1">
        <f>IF(SUM(C$26:C26)&lt;1,C26,0)</f>
        <v>0.04</v>
      </c>
      <c r="D27" s="28">
        <f aca="true" t="shared" si="7" ref="D27:D58">IF(AND(D26&gt;E26,T26&lt;B$11),(1-$B$9)*D26,E26*B$13)</f>
        <v>0.036000000000000004</v>
      </c>
      <c r="E27" s="2">
        <f aca="true" t="shared" si="8" ref="E27:E42">E26</f>
        <v>0.001</v>
      </c>
      <c r="G27" s="1">
        <f t="shared" si="0"/>
        <v>0.92</v>
      </c>
      <c r="H27" s="1">
        <f t="shared" si="1"/>
        <v>0.9239999999999999</v>
      </c>
      <c r="I27" s="1">
        <f t="shared" si="2"/>
        <v>0.998</v>
      </c>
      <c r="S27" s="1">
        <f t="shared" si="3"/>
        <v>0.08</v>
      </c>
      <c r="T27" s="1">
        <f t="shared" si="4"/>
        <v>0.07600000000000001</v>
      </c>
      <c r="U27" s="1">
        <f t="shared" si="5"/>
        <v>0.002</v>
      </c>
    </row>
    <row r="28" spans="2:21" ht="12.75">
      <c r="B28">
        <f t="shared" si="6"/>
        <v>2013</v>
      </c>
      <c r="C28" s="1">
        <f>IF(SUM(C$26:C27)&lt;1,C27,0)</f>
        <v>0.04</v>
      </c>
      <c r="D28" s="28">
        <f t="shared" si="7"/>
        <v>0.032400000000000005</v>
      </c>
      <c r="E28" s="2">
        <f t="shared" si="8"/>
        <v>0.001</v>
      </c>
      <c r="G28" s="1">
        <f t="shared" si="0"/>
        <v>0.88</v>
      </c>
      <c r="H28" s="1">
        <f t="shared" si="1"/>
        <v>0.8916</v>
      </c>
      <c r="I28" s="1">
        <f t="shared" si="2"/>
        <v>0.997</v>
      </c>
      <c r="S28" s="1">
        <f t="shared" si="3"/>
        <v>0.12</v>
      </c>
      <c r="T28" s="1">
        <f t="shared" si="4"/>
        <v>0.10840000000000002</v>
      </c>
      <c r="U28" s="1">
        <f t="shared" si="5"/>
        <v>0.003</v>
      </c>
    </row>
    <row r="29" spans="2:21" ht="12.75">
      <c r="B29">
        <f t="shared" si="6"/>
        <v>2014</v>
      </c>
      <c r="C29" s="1">
        <f>IF(SUM(C$26:C28)&lt;1,C28,0)</f>
        <v>0.04</v>
      </c>
      <c r="D29" s="28">
        <f t="shared" si="7"/>
        <v>0.029160000000000005</v>
      </c>
      <c r="E29" s="2">
        <f t="shared" si="8"/>
        <v>0.001</v>
      </c>
      <c r="G29" s="1">
        <f t="shared" si="0"/>
        <v>0.84</v>
      </c>
      <c r="H29" s="1">
        <f t="shared" si="1"/>
        <v>0.86244</v>
      </c>
      <c r="I29" s="1">
        <f t="shared" si="2"/>
        <v>0.996</v>
      </c>
      <c r="S29" s="1">
        <f t="shared" si="3"/>
        <v>0.16</v>
      </c>
      <c r="T29" s="1">
        <f t="shared" si="4"/>
        <v>0.13756000000000002</v>
      </c>
      <c r="U29" s="1">
        <f t="shared" si="5"/>
        <v>0.004</v>
      </c>
    </row>
    <row r="30" spans="2:21" ht="12.75">
      <c r="B30">
        <f t="shared" si="6"/>
        <v>2015</v>
      </c>
      <c r="C30" s="1">
        <f>IF(SUM(C$26:C29)&lt;1,C29,0)</f>
        <v>0.04</v>
      </c>
      <c r="D30" s="28">
        <f t="shared" si="7"/>
        <v>0.026244000000000007</v>
      </c>
      <c r="E30" s="2">
        <f t="shared" si="8"/>
        <v>0.001</v>
      </c>
      <c r="G30" s="1">
        <f t="shared" si="0"/>
        <v>0.8</v>
      </c>
      <c r="H30" s="1">
        <f t="shared" si="1"/>
        <v>0.8361959999999999</v>
      </c>
      <c r="I30" s="1">
        <f t="shared" si="2"/>
        <v>0.995</v>
      </c>
      <c r="S30" s="1">
        <f t="shared" si="3"/>
        <v>0.2</v>
      </c>
      <c r="T30" s="1">
        <f t="shared" si="4"/>
        <v>0.16380400000000003</v>
      </c>
      <c r="U30" s="1">
        <f t="shared" si="5"/>
        <v>0.005</v>
      </c>
    </row>
    <row r="31" spans="2:21" ht="12.75">
      <c r="B31">
        <f t="shared" si="6"/>
        <v>2016</v>
      </c>
      <c r="C31" s="1">
        <f>IF(SUM(C$26:C30)&lt;1,C30,0)</f>
        <v>0.04</v>
      </c>
      <c r="D31" s="28">
        <f t="shared" si="7"/>
        <v>0.023619600000000008</v>
      </c>
      <c r="E31" s="2">
        <f t="shared" si="8"/>
        <v>0.001</v>
      </c>
      <c r="G31" s="1">
        <f t="shared" si="0"/>
        <v>0.76</v>
      </c>
      <c r="H31" s="1">
        <f t="shared" si="1"/>
        <v>0.8125764</v>
      </c>
      <c r="I31" s="1">
        <f t="shared" si="2"/>
        <v>0.994</v>
      </c>
      <c r="S31" s="1">
        <f t="shared" si="3"/>
        <v>0.24000000000000002</v>
      </c>
      <c r="T31" s="1">
        <f t="shared" si="4"/>
        <v>0.18742360000000005</v>
      </c>
      <c r="U31" s="1">
        <f t="shared" si="5"/>
        <v>0.006</v>
      </c>
    </row>
    <row r="32" spans="2:21" ht="12.75">
      <c r="B32">
        <f t="shared" si="6"/>
        <v>2017</v>
      </c>
      <c r="C32" s="1">
        <f>IF(SUM(C$26:C31)&lt;1,C31,0)</f>
        <v>0.04</v>
      </c>
      <c r="D32" s="28">
        <f t="shared" si="7"/>
        <v>0.021257640000000008</v>
      </c>
      <c r="E32" s="2">
        <f t="shared" si="8"/>
        <v>0.001</v>
      </c>
      <c r="G32" s="1">
        <f t="shared" si="0"/>
        <v>0.72</v>
      </c>
      <c r="H32" s="1">
        <f t="shared" si="1"/>
        <v>0.79131876</v>
      </c>
      <c r="I32" s="1">
        <f t="shared" si="2"/>
        <v>0.993</v>
      </c>
      <c r="K32" s="14">
        <f>B7</f>
        <v>25</v>
      </c>
      <c r="L32" s="14" t="str">
        <f>C7</f>
        <v>years left at current rate</v>
      </c>
      <c r="M32" s="14"/>
      <c r="N32" s="14"/>
      <c r="S32" s="1">
        <f t="shared" si="3"/>
        <v>0.28</v>
      </c>
      <c r="T32" s="1">
        <f t="shared" si="4"/>
        <v>0.20868124000000005</v>
      </c>
      <c r="U32" s="1">
        <f t="shared" si="5"/>
        <v>0.007</v>
      </c>
    </row>
    <row r="33" spans="2:21" ht="12.75">
      <c r="B33">
        <f t="shared" si="6"/>
        <v>2018</v>
      </c>
      <c r="C33" s="1">
        <f>IF(SUM(C$26:C32)&lt;1,C32,0)</f>
        <v>0.04</v>
      </c>
      <c r="D33" s="28">
        <f t="shared" si="7"/>
        <v>0.01913187600000001</v>
      </c>
      <c r="E33" s="2">
        <f t="shared" si="8"/>
        <v>0.001</v>
      </c>
      <c r="G33" s="1">
        <f t="shared" si="0"/>
        <v>0.6799999999999999</v>
      </c>
      <c r="H33" s="1">
        <f t="shared" si="1"/>
        <v>0.7721868839999999</v>
      </c>
      <c r="I33" s="1">
        <f t="shared" si="2"/>
        <v>0.992</v>
      </c>
      <c r="K33" s="15">
        <f>B15</f>
        <v>1000</v>
      </c>
      <c r="L33" s="14" t="str">
        <f>C15</f>
        <v>years preservation rate</v>
      </c>
      <c r="M33" s="14"/>
      <c r="N33" s="14"/>
      <c r="S33" s="1">
        <f t="shared" si="3"/>
        <v>0.32</v>
      </c>
      <c r="T33" s="1">
        <f t="shared" si="4"/>
        <v>0.22781311600000007</v>
      </c>
      <c r="U33" s="1">
        <f t="shared" si="5"/>
        <v>0.008</v>
      </c>
    </row>
    <row r="34" spans="2:21" ht="12.75">
      <c r="B34">
        <f t="shared" si="6"/>
        <v>2019</v>
      </c>
      <c r="C34" s="1">
        <f>IF(SUM(C$26:C33)&lt;1,C33,0)</f>
        <v>0.04</v>
      </c>
      <c r="D34" s="28">
        <f t="shared" si="7"/>
        <v>0.017218688400000008</v>
      </c>
      <c r="E34" s="2">
        <f t="shared" si="8"/>
        <v>0.001</v>
      </c>
      <c r="G34" s="1">
        <f t="shared" si="0"/>
        <v>0.64</v>
      </c>
      <c r="H34" s="1">
        <f t="shared" si="1"/>
        <v>0.7549681956</v>
      </c>
      <c r="I34" s="1">
        <f t="shared" si="2"/>
        <v>0.991</v>
      </c>
      <c r="K34" s="14"/>
      <c r="L34" s="14"/>
      <c r="M34" s="14"/>
      <c r="N34" s="14"/>
      <c r="S34" s="1">
        <f t="shared" si="3"/>
        <v>0.36</v>
      </c>
      <c r="T34" s="1">
        <f t="shared" si="4"/>
        <v>0.24503180440000008</v>
      </c>
      <c r="U34" s="1">
        <f t="shared" si="5"/>
        <v>0.009000000000000001</v>
      </c>
    </row>
    <row r="35" spans="2:21" ht="12.75">
      <c r="B35">
        <f t="shared" si="6"/>
        <v>2020</v>
      </c>
      <c r="C35" s="1">
        <f>IF(SUM(C$26:C34)&lt;1,C34,0)</f>
        <v>0.04</v>
      </c>
      <c r="D35" s="28">
        <f t="shared" si="7"/>
        <v>0.015496819560000008</v>
      </c>
      <c r="E35" s="2">
        <f t="shared" si="8"/>
        <v>0.001</v>
      </c>
      <c r="G35" s="1">
        <f t="shared" si="0"/>
        <v>0.6000000000000001</v>
      </c>
      <c r="H35" s="1">
        <f t="shared" si="1"/>
        <v>0.7394713760399999</v>
      </c>
      <c r="I35" s="1">
        <f t="shared" si="2"/>
        <v>0.99</v>
      </c>
      <c r="K35" s="14" t="s">
        <v>12</v>
      </c>
      <c r="L35" s="16">
        <f>B9</f>
        <v>0.1</v>
      </c>
      <c r="M35" s="14" t="s">
        <v>13</v>
      </c>
      <c r="N35" s="14"/>
      <c r="S35" s="1">
        <f t="shared" si="3"/>
        <v>0.39999999999999997</v>
      </c>
      <c r="T35" s="1">
        <f t="shared" si="4"/>
        <v>0.2605286239600001</v>
      </c>
      <c r="U35" s="1">
        <f t="shared" si="5"/>
        <v>0.010000000000000002</v>
      </c>
    </row>
    <row r="36" spans="2:21" ht="12.75">
      <c r="B36">
        <f t="shared" si="6"/>
        <v>2021</v>
      </c>
      <c r="C36" s="1">
        <f>IF(SUM(C$26:C35)&lt;1,C35,0)</f>
        <v>0.04</v>
      </c>
      <c r="D36" s="28">
        <f t="shared" si="7"/>
        <v>0.013947137604000008</v>
      </c>
      <c r="E36" s="2">
        <f t="shared" si="8"/>
        <v>0.001</v>
      </c>
      <c r="G36" s="1">
        <f t="shared" si="0"/>
        <v>0.56</v>
      </c>
      <c r="H36" s="1">
        <f t="shared" si="1"/>
        <v>0.7255242384359999</v>
      </c>
      <c r="I36" s="1">
        <f t="shared" si="2"/>
        <v>0.989</v>
      </c>
      <c r="K36" s="14" t="s">
        <v>16</v>
      </c>
      <c r="N36" s="16">
        <f>B11</f>
        <v>0.5</v>
      </c>
      <c r="O36" s="14" t="str">
        <f>C11</f>
        <v>gone. Critical Cutoff Threshold</v>
      </c>
      <c r="S36" s="1">
        <f t="shared" si="3"/>
        <v>0.43999999999999995</v>
      </c>
      <c r="T36" s="1">
        <f t="shared" si="4"/>
        <v>0.2744757615640001</v>
      </c>
      <c r="U36" s="1">
        <f t="shared" si="5"/>
        <v>0.011000000000000003</v>
      </c>
    </row>
    <row r="37" spans="2:21" ht="12.75">
      <c r="B37">
        <f t="shared" si="6"/>
        <v>2022</v>
      </c>
      <c r="C37" s="1">
        <f>IF(SUM(C$26:C36)&lt;1,C36,0)</f>
        <v>0.04</v>
      </c>
      <c r="D37" s="28">
        <f t="shared" si="7"/>
        <v>0.012552423843600008</v>
      </c>
      <c r="E37" s="2">
        <f t="shared" si="8"/>
        <v>0.001</v>
      </c>
      <c r="G37" s="1">
        <f t="shared" si="0"/>
        <v>0.52</v>
      </c>
      <c r="H37" s="1">
        <f t="shared" si="1"/>
        <v>0.7129718145923999</v>
      </c>
      <c r="I37" s="1">
        <f t="shared" si="2"/>
        <v>0.988</v>
      </c>
      <c r="S37" s="1">
        <f t="shared" si="3"/>
        <v>0.4799999999999999</v>
      </c>
      <c r="T37" s="1">
        <f t="shared" si="4"/>
        <v>0.2870281854076001</v>
      </c>
      <c r="U37" s="1">
        <f t="shared" si="5"/>
        <v>0.012000000000000004</v>
      </c>
    </row>
    <row r="38" spans="2:21" ht="12.75">
      <c r="B38">
        <f t="shared" si="6"/>
        <v>2023</v>
      </c>
      <c r="C38" s="1">
        <f>IF(SUM(C$26:C37)&lt;1,C37,0)</f>
        <v>0.04</v>
      </c>
      <c r="D38" s="28">
        <f t="shared" si="7"/>
        <v>0.011297181459240007</v>
      </c>
      <c r="E38" s="2">
        <f t="shared" si="8"/>
        <v>0.001</v>
      </c>
      <c r="G38" s="1">
        <f t="shared" si="0"/>
        <v>0.4800000000000001</v>
      </c>
      <c r="H38" s="1">
        <f t="shared" si="1"/>
        <v>0.7016746331331598</v>
      </c>
      <c r="I38" s="1">
        <f t="shared" si="2"/>
        <v>0.987</v>
      </c>
      <c r="S38" s="1">
        <f t="shared" si="3"/>
        <v>0.5199999999999999</v>
      </c>
      <c r="T38" s="1">
        <f t="shared" si="4"/>
        <v>0.29832536686684014</v>
      </c>
      <c r="U38" s="1">
        <f t="shared" si="5"/>
        <v>0.013000000000000005</v>
      </c>
    </row>
    <row r="39" spans="2:21" ht="12.75">
      <c r="B39">
        <f t="shared" si="6"/>
        <v>2024</v>
      </c>
      <c r="C39" s="1">
        <f>IF(SUM(C$26:C38)&lt;1,C38,0)</f>
        <v>0.04</v>
      </c>
      <c r="D39" s="28">
        <f t="shared" si="7"/>
        <v>0.010167463313316007</v>
      </c>
      <c r="E39" s="2">
        <f t="shared" si="8"/>
        <v>0.001</v>
      </c>
      <c r="G39" s="1">
        <f t="shared" si="0"/>
        <v>0.44000000000000006</v>
      </c>
      <c r="H39" s="1">
        <f t="shared" si="1"/>
        <v>0.6915071698198438</v>
      </c>
      <c r="I39" s="1">
        <f t="shared" si="2"/>
        <v>0.986</v>
      </c>
      <c r="S39" s="1">
        <f t="shared" si="3"/>
        <v>0.5599999999999999</v>
      </c>
      <c r="T39" s="1">
        <f t="shared" si="4"/>
        <v>0.30849283018015616</v>
      </c>
      <c r="U39" s="1">
        <f t="shared" si="5"/>
        <v>0.014000000000000005</v>
      </c>
    </row>
    <row r="40" spans="2:21" ht="12.75">
      <c r="B40">
        <f t="shared" si="6"/>
        <v>2025</v>
      </c>
      <c r="C40" s="1">
        <f>IF(SUM(C$26:C39)&lt;1,C39,0)</f>
        <v>0.04</v>
      </c>
      <c r="D40" s="28">
        <f t="shared" si="7"/>
        <v>0.009150716981984407</v>
      </c>
      <c r="E40" s="2">
        <f t="shared" si="8"/>
        <v>0.001</v>
      </c>
      <c r="G40" s="1">
        <f t="shared" si="0"/>
        <v>0.4</v>
      </c>
      <c r="H40" s="1">
        <f t="shared" si="1"/>
        <v>0.6823564528378594</v>
      </c>
      <c r="I40" s="1">
        <f t="shared" si="2"/>
        <v>0.985</v>
      </c>
      <c r="S40" s="1">
        <f t="shared" si="3"/>
        <v>0.6</v>
      </c>
      <c r="T40" s="1">
        <f t="shared" si="4"/>
        <v>0.31764354716214055</v>
      </c>
      <c r="U40" s="1">
        <f t="shared" si="5"/>
        <v>0.015000000000000006</v>
      </c>
    </row>
    <row r="41" spans="2:21" ht="12.75">
      <c r="B41">
        <f t="shared" si="6"/>
        <v>2026</v>
      </c>
      <c r="C41" s="1">
        <f>IF(SUM(C$26:C40)&lt;1,C40,0)</f>
        <v>0.04</v>
      </c>
      <c r="D41" s="28">
        <f t="shared" si="7"/>
        <v>0.008235645283785967</v>
      </c>
      <c r="E41" s="2">
        <f t="shared" si="8"/>
        <v>0.001</v>
      </c>
      <c r="G41" s="1">
        <f t="shared" si="0"/>
        <v>0.36</v>
      </c>
      <c r="H41" s="1">
        <f t="shared" si="1"/>
        <v>0.6741208075540734</v>
      </c>
      <c r="I41" s="1">
        <f t="shared" si="2"/>
        <v>0.984</v>
      </c>
      <c r="S41" s="1">
        <f t="shared" si="3"/>
        <v>0.64</v>
      </c>
      <c r="T41" s="1">
        <f t="shared" si="4"/>
        <v>0.3258791924459265</v>
      </c>
      <c r="U41" s="1">
        <f t="shared" si="5"/>
        <v>0.016000000000000007</v>
      </c>
    </row>
    <row r="42" spans="2:21" ht="12.75">
      <c r="B42">
        <f t="shared" si="6"/>
        <v>2027</v>
      </c>
      <c r="C42" s="1">
        <f>IF(SUM(C$26:C41)&lt;1,C41,0)</f>
        <v>0.04</v>
      </c>
      <c r="D42" s="28">
        <f t="shared" si="7"/>
        <v>0.00741208075540737</v>
      </c>
      <c r="E42" s="2">
        <f t="shared" si="8"/>
        <v>0.001</v>
      </c>
      <c r="G42" s="1">
        <f t="shared" si="0"/>
        <v>0.31999999999999995</v>
      </c>
      <c r="H42" s="1">
        <f t="shared" si="1"/>
        <v>0.6667087267986661</v>
      </c>
      <c r="I42" s="1">
        <f t="shared" si="2"/>
        <v>0.983</v>
      </c>
      <c r="S42" s="1">
        <f t="shared" si="3"/>
        <v>0.68</v>
      </c>
      <c r="T42" s="1">
        <f t="shared" si="4"/>
        <v>0.3332912732013339</v>
      </c>
      <c r="U42" s="1">
        <f t="shared" si="5"/>
        <v>0.017000000000000008</v>
      </c>
    </row>
    <row r="43" spans="2:21" ht="12.75">
      <c r="B43">
        <f t="shared" si="6"/>
        <v>2028</v>
      </c>
      <c r="C43" s="1">
        <f>IF(SUM(C$26:C42)&lt;1,C42,0)</f>
        <v>0.04</v>
      </c>
      <c r="D43" s="28">
        <f t="shared" si="7"/>
        <v>0.006670872679866633</v>
      </c>
      <c r="E43" s="2">
        <f aca="true" t="shared" si="9" ref="E43:E106">E42</f>
        <v>0.001</v>
      </c>
      <c r="G43" s="1">
        <f t="shared" si="0"/>
        <v>0.2799999999999999</v>
      </c>
      <c r="H43" s="1">
        <f t="shared" si="1"/>
        <v>0.6600378541187994</v>
      </c>
      <c r="I43" s="1">
        <f t="shared" si="2"/>
        <v>0.982</v>
      </c>
      <c r="S43" s="1">
        <f t="shared" si="3"/>
        <v>0.7200000000000001</v>
      </c>
      <c r="T43" s="1">
        <f t="shared" si="4"/>
        <v>0.33996214588120055</v>
      </c>
      <c r="U43" s="1">
        <f t="shared" si="5"/>
        <v>0.01800000000000001</v>
      </c>
    </row>
    <row r="44" spans="2:21" ht="12.75">
      <c r="B44">
        <f t="shared" si="6"/>
        <v>2029</v>
      </c>
      <c r="C44" s="1">
        <f>IF(SUM(C$26:C43)&lt;1,C43,0)</f>
        <v>0.04</v>
      </c>
      <c r="D44" s="28">
        <f t="shared" si="7"/>
        <v>0.0060037854118799696</v>
      </c>
      <c r="E44" s="2">
        <f t="shared" si="9"/>
        <v>0.001</v>
      </c>
      <c r="G44" s="1">
        <f t="shared" si="0"/>
        <v>0.23999999999999988</v>
      </c>
      <c r="H44" s="1">
        <f t="shared" si="1"/>
        <v>0.6540340687069195</v>
      </c>
      <c r="I44" s="1">
        <f t="shared" si="2"/>
        <v>0.981</v>
      </c>
      <c r="S44" s="1">
        <f t="shared" si="3"/>
        <v>0.7600000000000001</v>
      </c>
      <c r="T44" s="1">
        <f t="shared" si="4"/>
        <v>0.3459659312930805</v>
      </c>
      <c r="U44" s="1">
        <f t="shared" si="5"/>
        <v>0.01900000000000001</v>
      </c>
    </row>
    <row r="45" spans="2:21" ht="12.75">
      <c r="B45">
        <f t="shared" si="6"/>
        <v>2030</v>
      </c>
      <c r="C45" s="1">
        <f>IF(SUM(C$26:C44)&lt;1,C44,0)</f>
        <v>0.04</v>
      </c>
      <c r="D45" s="28">
        <f t="shared" si="7"/>
        <v>0.005403406870691973</v>
      </c>
      <c r="E45" s="2">
        <f t="shared" si="9"/>
        <v>0.001</v>
      </c>
      <c r="G45" s="1">
        <f t="shared" si="0"/>
        <v>0.19999999999999984</v>
      </c>
      <c r="H45" s="1">
        <f t="shared" si="1"/>
        <v>0.6486306618362275</v>
      </c>
      <c r="I45" s="1">
        <f t="shared" si="2"/>
        <v>0.98</v>
      </c>
      <c r="S45" s="1">
        <f t="shared" si="3"/>
        <v>0.8000000000000002</v>
      </c>
      <c r="T45" s="1">
        <f t="shared" si="4"/>
        <v>0.35136933816377247</v>
      </c>
      <c r="U45" s="1">
        <f t="shared" si="5"/>
        <v>0.02000000000000001</v>
      </c>
    </row>
    <row r="46" spans="2:21" ht="12.75">
      <c r="B46">
        <f t="shared" si="6"/>
        <v>2031</v>
      </c>
      <c r="C46" s="1">
        <f>IF(SUM(C$26:C45)&lt;1,C45,0)</f>
        <v>0.04</v>
      </c>
      <c r="D46" s="28">
        <f t="shared" si="7"/>
        <v>0.004863066183622776</v>
      </c>
      <c r="E46" s="2">
        <f t="shared" si="9"/>
        <v>0.001</v>
      </c>
      <c r="G46" s="1">
        <f t="shared" si="0"/>
        <v>0.1599999999999998</v>
      </c>
      <c r="H46" s="1">
        <f t="shared" si="1"/>
        <v>0.6437675956526048</v>
      </c>
      <c r="I46" s="1">
        <f t="shared" si="2"/>
        <v>0.979</v>
      </c>
      <c r="S46" s="1">
        <f t="shared" si="3"/>
        <v>0.8400000000000002</v>
      </c>
      <c r="T46" s="1">
        <f t="shared" si="4"/>
        <v>0.3562324043473952</v>
      </c>
      <c r="U46" s="1">
        <f t="shared" si="5"/>
        <v>0.02100000000000001</v>
      </c>
    </row>
    <row r="47" spans="2:21" ht="12.75">
      <c r="B47">
        <f t="shared" si="6"/>
        <v>2032</v>
      </c>
      <c r="C47" s="1">
        <f>IF(SUM(C$26:C46)&lt;1,C46,0)</f>
        <v>0.04</v>
      </c>
      <c r="D47" s="28">
        <f t="shared" si="7"/>
        <v>0.004376759565260498</v>
      </c>
      <c r="E47" s="2">
        <f t="shared" si="9"/>
        <v>0.001</v>
      </c>
      <c r="G47" s="1">
        <f t="shared" si="0"/>
        <v>0.11999999999999977</v>
      </c>
      <c r="H47" s="1">
        <f t="shared" si="1"/>
        <v>0.6393908360873443</v>
      </c>
      <c r="I47" s="1">
        <f t="shared" si="2"/>
        <v>0.978</v>
      </c>
      <c r="S47" s="1">
        <f t="shared" si="3"/>
        <v>0.8800000000000002</v>
      </c>
      <c r="T47" s="1">
        <f t="shared" si="4"/>
        <v>0.36060916391265574</v>
      </c>
      <c r="U47" s="1">
        <f t="shared" si="5"/>
        <v>0.022000000000000013</v>
      </c>
    </row>
    <row r="48" spans="2:21" ht="12.75">
      <c r="B48">
        <f t="shared" si="6"/>
        <v>2033</v>
      </c>
      <c r="C48" s="1">
        <f>IF(SUM(C$26:C47)&lt;1,C47,0)</f>
        <v>0.04</v>
      </c>
      <c r="D48" s="28">
        <f t="shared" si="7"/>
        <v>0.003939083608734449</v>
      </c>
      <c r="E48" s="2">
        <f t="shared" si="9"/>
        <v>0.001</v>
      </c>
      <c r="G48" s="1">
        <f t="shared" si="0"/>
        <v>0.07999999999999974</v>
      </c>
      <c r="H48" s="1">
        <f t="shared" si="1"/>
        <v>0.6354517524786099</v>
      </c>
      <c r="I48" s="1">
        <f t="shared" si="2"/>
        <v>0.977</v>
      </c>
      <c r="S48" s="1">
        <f t="shared" si="3"/>
        <v>0.9200000000000003</v>
      </c>
      <c r="T48" s="1">
        <f t="shared" si="4"/>
        <v>0.3645482475213902</v>
      </c>
      <c r="U48" s="1">
        <f t="shared" si="5"/>
        <v>0.023000000000000013</v>
      </c>
    </row>
    <row r="49" spans="2:21" ht="12.75">
      <c r="B49">
        <f t="shared" si="6"/>
        <v>2034</v>
      </c>
      <c r="C49" s="1">
        <f>IF(SUM(C$26:C48)&lt;1,C48,0)</f>
        <v>0.04</v>
      </c>
      <c r="D49" s="28">
        <f t="shared" si="7"/>
        <v>0.0035451752478610037</v>
      </c>
      <c r="E49" s="2">
        <f t="shared" si="9"/>
        <v>0.001</v>
      </c>
      <c r="G49" s="1">
        <f t="shared" si="0"/>
        <v>0.0399999999999997</v>
      </c>
      <c r="H49" s="1">
        <f t="shared" si="1"/>
        <v>0.6319065772307488</v>
      </c>
      <c r="I49" s="1">
        <f t="shared" si="2"/>
        <v>0.976</v>
      </c>
      <c r="S49" s="1">
        <f t="shared" si="3"/>
        <v>0.9600000000000003</v>
      </c>
      <c r="T49" s="1">
        <f t="shared" si="4"/>
        <v>0.3680934227692512</v>
      </c>
      <c r="U49" s="1">
        <f t="shared" si="5"/>
        <v>0.024000000000000014</v>
      </c>
    </row>
    <row r="50" spans="2:21" ht="12.75">
      <c r="B50">
        <f t="shared" si="6"/>
        <v>2035</v>
      </c>
      <c r="C50" s="1">
        <f>IF(SUM(C$26:C49)&lt;1,C49,0)</f>
        <v>0.04</v>
      </c>
      <c r="D50" s="28">
        <f t="shared" si="7"/>
        <v>0.0031906577230749033</v>
      </c>
      <c r="E50" s="2">
        <f t="shared" si="9"/>
        <v>0.001</v>
      </c>
      <c r="G50" s="1">
        <f t="shared" si="0"/>
        <v>0</v>
      </c>
      <c r="H50" s="1">
        <f t="shared" si="1"/>
        <v>0.6287159195076739</v>
      </c>
      <c r="I50" s="1">
        <f t="shared" si="2"/>
        <v>0.975</v>
      </c>
      <c r="S50" s="1">
        <f t="shared" si="3"/>
        <v>1.0000000000000002</v>
      </c>
      <c r="T50" s="1">
        <f t="shared" si="4"/>
        <v>0.37128408049232614</v>
      </c>
      <c r="U50" s="1">
        <f t="shared" si="5"/>
        <v>0.025000000000000015</v>
      </c>
    </row>
    <row r="51" spans="2:21" ht="12.75">
      <c r="B51">
        <f t="shared" si="6"/>
        <v>2036</v>
      </c>
      <c r="C51" s="1">
        <f>IF(SUM(C$26:C50)&lt;1,C50,0)</f>
        <v>0</v>
      </c>
      <c r="D51" s="28">
        <f t="shared" si="7"/>
        <v>0.002871591950767413</v>
      </c>
      <c r="E51" s="2">
        <f t="shared" si="9"/>
        <v>0.001</v>
      </c>
      <c r="G51" s="1">
        <f t="shared" si="0"/>
        <v>0</v>
      </c>
      <c r="H51" s="1">
        <f t="shared" si="1"/>
        <v>0.6258443275569064</v>
      </c>
      <c r="I51" s="1">
        <f t="shared" si="2"/>
        <v>0.974</v>
      </c>
      <c r="S51" s="1">
        <f t="shared" si="3"/>
        <v>1.0000000000000002</v>
      </c>
      <c r="T51" s="1">
        <f t="shared" si="4"/>
        <v>0.37415567244309356</v>
      </c>
      <c r="U51" s="1">
        <f t="shared" si="5"/>
        <v>0.026000000000000016</v>
      </c>
    </row>
    <row r="52" spans="2:21" ht="12.75">
      <c r="B52">
        <f t="shared" si="6"/>
        <v>2037</v>
      </c>
      <c r="C52" s="1">
        <f>IF(SUM(C$26:C51)&lt;1,C51,0)</f>
        <v>0</v>
      </c>
      <c r="D52" s="28">
        <f t="shared" si="7"/>
        <v>0.0025844327556906717</v>
      </c>
      <c r="E52" s="2">
        <f t="shared" si="9"/>
        <v>0.001</v>
      </c>
      <c r="G52" s="1">
        <f t="shared" si="0"/>
        <v>0</v>
      </c>
      <c r="H52" s="1">
        <f t="shared" si="1"/>
        <v>0.6232598948012158</v>
      </c>
      <c r="I52" s="1">
        <f t="shared" si="2"/>
        <v>0.973</v>
      </c>
      <c r="S52" s="1">
        <f t="shared" si="3"/>
        <v>1.0000000000000002</v>
      </c>
      <c r="T52" s="1">
        <f t="shared" si="4"/>
        <v>0.3767401051987842</v>
      </c>
      <c r="U52" s="1">
        <f t="shared" si="5"/>
        <v>0.027000000000000017</v>
      </c>
    </row>
    <row r="53" spans="2:21" ht="12.75">
      <c r="B53">
        <f t="shared" si="6"/>
        <v>2038</v>
      </c>
      <c r="C53" s="1">
        <f>IF(SUM(C$26:C52)&lt;1,C52,0)</f>
        <v>0</v>
      </c>
      <c r="D53" s="28">
        <f t="shared" si="7"/>
        <v>0.0023259894801216045</v>
      </c>
      <c r="E53" s="2">
        <f t="shared" si="9"/>
        <v>0.001</v>
      </c>
      <c r="G53" s="1">
        <f t="shared" si="0"/>
        <v>0</v>
      </c>
      <c r="H53" s="1">
        <f t="shared" si="1"/>
        <v>0.6209339053210943</v>
      </c>
      <c r="I53" s="1">
        <f t="shared" si="2"/>
        <v>0.972</v>
      </c>
      <c r="S53" s="1">
        <f t="shared" si="3"/>
        <v>1.0000000000000002</v>
      </c>
      <c r="T53" s="1">
        <f t="shared" si="4"/>
        <v>0.3790660946789058</v>
      </c>
      <c r="U53" s="1">
        <f t="shared" si="5"/>
        <v>0.028000000000000018</v>
      </c>
    </row>
    <row r="54" spans="2:21" ht="12.75">
      <c r="B54">
        <f t="shared" si="6"/>
        <v>2039</v>
      </c>
      <c r="C54" s="1">
        <f>IF(SUM(C$26:C53)&lt;1,C53,0)</f>
        <v>0</v>
      </c>
      <c r="D54" s="28">
        <f t="shared" si="7"/>
        <v>0.0020933905321094443</v>
      </c>
      <c r="E54" s="2">
        <f t="shared" si="9"/>
        <v>0.001</v>
      </c>
      <c r="G54" s="1">
        <f t="shared" si="0"/>
        <v>0</v>
      </c>
      <c r="H54" s="1">
        <f t="shared" si="1"/>
        <v>0.6188405147889848</v>
      </c>
      <c r="I54" s="1">
        <f t="shared" si="2"/>
        <v>0.971</v>
      </c>
      <c r="S54" s="1">
        <f t="shared" si="3"/>
        <v>1.0000000000000002</v>
      </c>
      <c r="T54" s="1">
        <f t="shared" si="4"/>
        <v>0.3811594852110152</v>
      </c>
      <c r="U54" s="1">
        <f t="shared" si="5"/>
        <v>0.02900000000000002</v>
      </c>
    </row>
    <row r="55" spans="2:21" ht="12.75">
      <c r="B55">
        <f t="shared" si="6"/>
        <v>2040</v>
      </c>
      <c r="C55" s="1">
        <f>IF(SUM(C$26:C54)&lt;1,C54,0)</f>
        <v>0</v>
      </c>
      <c r="D55" s="28">
        <f t="shared" si="7"/>
        <v>0.0018840514788985</v>
      </c>
      <c r="E55" s="2">
        <f t="shared" si="9"/>
        <v>0.001</v>
      </c>
      <c r="G55" s="1">
        <f t="shared" si="0"/>
        <v>0</v>
      </c>
      <c r="H55" s="1">
        <f t="shared" si="1"/>
        <v>0.6169564633100864</v>
      </c>
      <c r="I55" s="1">
        <f t="shared" si="2"/>
        <v>0.97</v>
      </c>
      <c r="S55" s="1">
        <f t="shared" si="3"/>
        <v>1.0000000000000002</v>
      </c>
      <c r="T55" s="1">
        <f t="shared" si="4"/>
        <v>0.3830435366899137</v>
      </c>
      <c r="U55" s="1">
        <f t="shared" si="5"/>
        <v>0.03000000000000002</v>
      </c>
    </row>
    <row r="56" spans="2:21" ht="12.75">
      <c r="B56">
        <f t="shared" si="6"/>
        <v>2041</v>
      </c>
      <c r="C56" s="1">
        <f>IF(SUM(C$26:C55)&lt;1,C55,0)</f>
        <v>0</v>
      </c>
      <c r="D56" s="28">
        <f t="shared" si="7"/>
        <v>0.00169564633100865</v>
      </c>
      <c r="E56" s="2">
        <f t="shared" si="9"/>
        <v>0.001</v>
      </c>
      <c r="G56" s="1">
        <f t="shared" si="0"/>
        <v>0</v>
      </c>
      <c r="H56" s="1">
        <f t="shared" si="1"/>
        <v>0.6152608169790776</v>
      </c>
      <c r="I56" s="1">
        <f t="shared" si="2"/>
        <v>0.969</v>
      </c>
      <c r="S56" s="1">
        <f t="shared" si="3"/>
        <v>1.0000000000000002</v>
      </c>
      <c r="T56" s="1">
        <f t="shared" si="4"/>
        <v>0.38473918302092236</v>
      </c>
      <c r="U56" s="1">
        <f t="shared" si="5"/>
        <v>0.03100000000000002</v>
      </c>
    </row>
    <row r="57" spans="2:21" ht="12.75">
      <c r="B57">
        <f t="shared" si="6"/>
        <v>2042</v>
      </c>
      <c r="C57" s="1">
        <f>IF(SUM(C$26:C56)&lt;1,C56,0)</f>
        <v>0</v>
      </c>
      <c r="D57" s="28">
        <f t="shared" si="7"/>
        <v>0.001526081697907785</v>
      </c>
      <c r="E57" s="2">
        <f t="shared" si="9"/>
        <v>0.001</v>
      </c>
      <c r="G57" s="1">
        <f t="shared" si="0"/>
        <v>0</v>
      </c>
      <c r="H57" s="1">
        <f t="shared" si="1"/>
        <v>0.6137347352811698</v>
      </c>
      <c r="I57" s="1">
        <f t="shared" si="2"/>
        <v>0.968</v>
      </c>
      <c r="S57" s="1">
        <f t="shared" si="3"/>
        <v>1.0000000000000002</v>
      </c>
      <c r="T57" s="1">
        <f t="shared" si="4"/>
        <v>0.38626526471883016</v>
      </c>
      <c r="U57" s="1">
        <f t="shared" si="5"/>
        <v>0.03200000000000002</v>
      </c>
    </row>
    <row r="58" spans="2:21" ht="12.75">
      <c r="B58">
        <f t="shared" si="6"/>
        <v>2043</v>
      </c>
      <c r="C58" s="1">
        <f>IF(SUM(C$26:C57)&lt;1,C57,0)</f>
        <v>0</v>
      </c>
      <c r="D58" s="28">
        <f t="shared" si="7"/>
        <v>0.0013734735281170066</v>
      </c>
      <c r="E58" s="2">
        <f t="shared" si="9"/>
        <v>0.001</v>
      </c>
      <c r="G58" s="1">
        <f aca="true" t="shared" si="10" ref="G58:G89">1-S58</f>
        <v>0</v>
      </c>
      <c r="H58" s="1">
        <f aca="true" t="shared" si="11" ref="H58:H89">1-T58</f>
        <v>0.6123612617530528</v>
      </c>
      <c r="I58" s="1">
        <f aca="true" t="shared" si="12" ref="I58:I89">1-U58</f>
        <v>0.967</v>
      </c>
      <c r="S58" s="1">
        <f aca="true" t="shared" si="13" ref="S58:S89">C58+S57</f>
        <v>1.0000000000000002</v>
      </c>
      <c r="T58" s="1">
        <f aca="true" t="shared" si="14" ref="T58:T89">D58+T57</f>
        <v>0.38763873824694717</v>
      </c>
      <c r="U58" s="1">
        <f aca="true" t="shared" si="15" ref="U58:U89">E58+U57</f>
        <v>0.03300000000000002</v>
      </c>
    </row>
    <row r="59" spans="2:21" ht="12.75">
      <c r="B59">
        <f aca="true" t="shared" si="16" ref="B59:B90">B58+1</f>
        <v>2044</v>
      </c>
      <c r="C59" s="1">
        <f>IF(SUM(C$26:C58)&lt;1,C58,0)</f>
        <v>0</v>
      </c>
      <c r="D59" s="28">
        <f aca="true" t="shared" si="17" ref="D59:D90">IF(AND(D58&gt;E58,T58&lt;B$11),(1-$B$9)*D58,E58*B$13)</f>
        <v>0.001236126175305306</v>
      </c>
      <c r="E59" s="2">
        <f t="shared" si="9"/>
        <v>0.001</v>
      </c>
      <c r="G59" s="1">
        <f t="shared" si="10"/>
        <v>0</v>
      </c>
      <c r="H59" s="1">
        <f t="shared" si="11"/>
        <v>0.6111251355777475</v>
      </c>
      <c r="I59" s="1">
        <f t="shared" si="12"/>
        <v>0.966</v>
      </c>
      <c r="S59" s="1">
        <f t="shared" si="13"/>
        <v>1.0000000000000002</v>
      </c>
      <c r="T59" s="1">
        <f t="shared" si="14"/>
        <v>0.3888748644222525</v>
      </c>
      <c r="U59" s="1">
        <f t="shared" si="15"/>
        <v>0.03400000000000002</v>
      </c>
    </row>
    <row r="60" spans="2:21" ht="12.75">
      <c r="B60">
        <f t="shared" si="16"/>
        <v>2045</v>
      </c>
      <c r="C60" s="1">
        <f>IF(SUM(C$26:C59)&lt;1,C59,0)</f>
        <v>0</v>
      </c>
      <c r="D60" s="28">
        <f t="shared" si="17"/>
        <v>0.0011125135577747755</v>
      </c>
      <c r="E60" s="2">
        <f t="shared" si="9"/>
        <v>0.001</v>
      </c>
      <c r="G60" s="1">
        <f t="shared" si="10"/>
        <v>0</v>
      </c>
      <c r="H60" s="1">
        <f t="shared" si="11"/>
        <v>0.6100126220199728</v>
      </c>
      <c r="I60" s="1">
        <f t="shared" si="12"/>
        <v>0.965</v>
      </c>
      <c r="S60" s="1">
        <f t="shared" si="13"/>
        <v>1.0000000000000002</v>
      </c>
      <c r="T60" s="1">
        <f t="shared" si="14"/>
        <v>0.38998737798002725</v>
      </c>
      <c r="U60" s="1">
        <f t="shared" si="15"/>
        <v>0.035000000000000024</v>
      </c>
    </row>
    <row r="61" spans="2:21" ht="12.75">
      <c r="B61">
        <f t="shared" si="16"/>
        <v>2046</v>
      </c>
      <c r="C61" s="1">
        <f>IF(SUM(C$26:C60)&lt;1,C60,0)</f>
        <v>0</v>
      </c>
      <c r="D61" s="28">
        <f t="shared" si="17"/>
        <v>0.001001262201997298</v>
      </c>
      <c r="E61" s="2">
        <f t="shared" si="9"/>
        <v>0.001</v>
      </c>
      <c r="G61" s="1">
        <f t="shared" si="10"/>
        <v>0</v>
      </c>
      <c r="H61" s="1">
        <f t="shared" si="11"/>
        <v>0.6090113598179754</v>
      </c>
      <c r="I61" s="1">
        <f t="shared" si="12"/>
        <v>0.964</v>
      </c>
      <c r="S61" s="1">
        <f t="shared" si="13"/>
        <v>1.0000000000000002</v>
      </c>
      <c r="T61" s="1">
        <f t="shared" si="14"/>
        <v>0.39098864018202456</v>
      </c>
      <c r="U61" s="1">
        <f t="shared" si="15"/>
        <v>0.036000000000000025</v>
      </c>
    </row>
    <row r="62" spans="2:21" ht="12.75">
      <c r="B62">
        <f t="shared" si="16"/>
        <v>2047</v>
      </c>
      <c r="C62" s="1">
        <f>IF(SUM(C$26:C61)&lt;1,C61,0)</f>
        <v>0</v>
      </c>
      <c r="D62" s="28">
        <f t="shared" si="17"/>
        <v>0.0009011359817975682</v>
      </c>
      <c r="E62" s="2">
        <f t="shared" si="9"/>
        <v>0.001</v>
      </c>
      <c r="G62" s="1">
        <f t="shared" si="10"/>
        <v>0</v>
      </c>
      <c r="H62" s="1">
        <f t="shared" si="11"/>
        <v>0.6081102238361779</v>
      </c>
      <c r="I62" s="1">
        <f t="shared" si="12"/>
        <v>0.963</v>
      </c>
      <c r="S62" s="1">
        <f t="shared" si="13"/>
        <v>1.0000000000000002</v>
      </c>
      <c r="T62" s="1">
        <f t="shared" si="14"/>
        <v>0.39188977616382215</v>
      </c>
      <c r="U62" s="1">
        <f t="shared" si="15"/>
        <v>0.037000000000000026</v>
      </c>
    </row>
    <row r="63" spans="2:21" ht="12.75">
      <c r="B63">
        <f t="shared" si="16"/>
        <v>2048</v>
      </c>
      <c r="C63" s="1">
        <f>IF(SUM(C$26:C62)&lt;1,C62,0)</f>
        <v>0</v>
      </c>
      <c r="D63" s="28">
        <f t="shared" si="17"/>
        <v>0.0005</v>
      </c>
      <c r="E63" s="2">
        <f t="shared" si="9"/>
        <v>0.001</v>
      </c>
      <c r="G63" s="1">
        <f t="shared" si="10"/>
        <v>0</v>
      </c>
      <c r="H63" s="1">
        <f t="shared" si="11"/>
        <v>0.6076102238361778</v>
      </c>
      <c r="I63" s="1">
        <f t="shared" si="12"/>
        <v>0.962</v>
      </c>
      <c r="S63" s="1">
        <f t="shared" si="13"/>
        <v>1.0000000000000002</v>
      </c>
      <c r="T63" s="1">
        <f t="shared" si="14"/>
        <v>0.39238977616382215</v>
      </c>
      <c r="U63" s="1">
        <f t="shared" si="15"/>
        <v>0.03800000000000003</v>
      </c>
    </row>
    <row r="64" spans="2:21" ht="12.75">
      <c r="B64">
        <f t="shared" si="16"/>
        <v>2049</v>
      </c>
      <c r="C64" s="1">
        <f>IF(SUM(C$26:C63)&lt;1,C63,0)</f>
        <v>0</v>
      </c>
      <c r="D64" s="28">
        <f t="shared" si="17"/>
        <v>0.0005</v>
      </c>
      <c r="E64" s="2">
        <f t="shared" si="9"/>
        <v>0.001</v>
      </c>
      <c r="G64" s="1">
        <f t="shared" si="10"/>
        <v>0</v>
      </c>
      <c r="H64" s="1">
        <f t="shared" si="11"/>
        <v>0.6071102238361779</v>
      </c>
      <c r="I64" s="1">
        <f t="shared" si="12"/>
        <v>0.961</v>
      </c>
      <c r="S64" s="1">
        <f t="shared" si="13"/>
        <v>1.0000000000000002</v>
      </c>
      <c r="T64" s="1">
        <f t="shared" si="14"/>
        <v>0.39288977616382215</v>
      </c>
      <c r="U64" s="1">
        <f t="shared" si="15"/>
        <v>0.03900000000000003</v>
      </c>
    </row>
    <row r="65" spans="2:21" ht="12.75">
      <c r="B65">
        <f t="shared" si="16"/>
        <v>2050</v>
      </c>
      <c r="C65" s="1">
        <f>IF(SUM(C$26:C64)&lt;1,C64,0)</f>
        <v>0</v>
      </c>
      <c r="D65" s="28">
        <f t="shared" si="17"/>
        <v>0.0005</v>
      </c>
      <c r="E65" s="2">
        <f t="shared" si="9"/>
        <v>0.001</v>
      </c>
      <c r="G65" s="1">
        <f t="shared" si="10"/>
        <v>0</v>
      </c>
      <c r="H65" s="1">
        <f t="shared" si="11"/>
        <v>0.6066102238361779</v>
      </c>
      <c r="I65" s="1">
        <f t="shared" si="12"/>
        <v>0.96</v>
      </c>
      <c r="S65" s="1">
        <f t="shared" si="13"/>
        <v>1.0000000000000002</v>
      </c>
      <c r="T65" s="1">
        <f t="shared" si="14"/>
        <v>0.39338977616382215</v>
      </c>
      <c r="U65" s="1">
        <f t="shared" si="15"/>
        <v>0.04000000000000003</v>
      </c>
    </row>
    <row r="66" spans="2:21" ht="12.75">
      <c r="B66">
        <f t="shared" si="16"/>
        <v>2051</v>
      </c>
      <c r="C66" s="1">
        <f>IF(SUM(C$26:C65)&lt;1,C65,0)</f>
        <v>0</v>
      </c>
      <c r="D66" s="28">
        <f t="shared" si="17"/>
        <v>0.0005</v>
      </c>
      <c r="E66" s="2">
        <f t="shared" si="9"/>
        <v>0.001</v>
      </c>
      <c r="G66" s="1">
        <f t="shared" si="10"/>
        <v>0</v>
      </c>
      <c r="H66" s="1">
        <f t="shared" si="11"/>
        <v>0.6061102238361779</v>
      </c>
      <c r="I66" s="1">
        <f t="shared" si="12"/>
        <v>0.959</v>
      </c>
      <c r="S66" s="1">
        <f t="shared" si="13"/>
        <v>1.0000000000000002</v>
      </c>
      <c r="T66" s="1">
        <f t="shared" si="14"/>
        <v>0.39388977616382215</v>
      </c>
      <c r="U66" s="1">
        <f t="shared" si="15"/>
        <v>0.04100000000000003</v>
      </c>
    </row>
    <row r="67" spans="2:21" ht="12.75">
      <c r="B67">
        <f t="shared" si="16"/>
        <v>2052</v>
      </c>
      <c r="C67" s="1">
        <f>IF(SUM(C$26:C66)&lt;1,C66,0)</f>
        <v>0</v>
      </c>
      <c r="D67" s="28">
        <f t="shared" si="17"/>
        <v>0.0005</v>
      </c>
      <c r="E67" s="2">
        <f t="shared" si="9"/>
        <v>0.001</v>
      </c>
      <c r="G67" s="1">
        <f t="shared" si="10"/>
        <v>0</v>
      </c>
      <c r="H67" s="1">
        <f t="shared" si="11"/>
        <v>0.6056102238361778</v>
      </c>
      <c r="I67" s="1">
        <f t="shared" si="12"/>
        <v>0.958</v>
      </c>
      <c r="S67" s="1">
        <f t="shared" si="13"/>
        <v>1.0000000000000002</v>
      </c>
      <c r="T67" s="1">
        <f t="shared" si="14"/>
        <v>0.39438977616382215</v>
      </c>
      <c r="U67" s="1">
        <f t="shared" si="15"/>
        <v>0.04200000000000003</v>
      </c>
    </row>
    <row r="68" spans="2:21" ht="12.75">
      <c r="B68">
        <f t="shared" si="16"/>
        <v>2053</v>
      </c>
      <c r="C68" s="1">
        <f>IF(SUM(C$26:C67)&lt;1,C67,0)</f>
        <v>0</v>
      </c>
      <c r="D68" s="28">
        <f t="shared" si="17"/>
        <v>0.0005</v>
      </c>
      <c r="E68" s="2">
        <f t="shared" si="9"/>
        <v>0.001</v>
      </c>
      <c r="G68" s="1">
        <f t="shared" si="10"/>
        <v>0</v>
      </c>
      <c r="H68" s="1">
        <f t="shared" si="11"/>
        <v>0.6051102238361779</v>
      </c>
      <c r="I68" s="1">
        <f t="shared" si="12"/>
        <v>0.957</v>
      </c>
      <c r="S68" s="1">
        <f t="shared" si="13"/>
        <v>1.0000000000000002</v>
      </c>
      <c r="T68" s="1">
        <f t="shared" si="14"/>
        <v>0.39488977616382215</v>
      </c>
      <c r="U68" s="1">
        <f t="shared" si="15"/>
        <v>0.04300000000000003</v>
      </c>
    </row>
    <row r="69" spans="2:21" ht="12.75">
      <c r="B69">
        <f t="shared" si="16"/>
        <v>2054</v>
      </c>
      <c r="C69" s="1">
        <f>IF(SUM(C$26:C68)&lt;1,C68,0)</f>
        <v>0</v>
      </c>
      <c r="D69" s="28">
        <f t="shared" si="17"/>
        <v>0.0005</v>
      </c>
      <c r="E69" s="2">
        <f t="shared" si="9"/>
        <v>0.001</v>
      </c>
      <c r="G69" s="1">
        <f t="shared" si="10"/>
        <v>0</v>
      </c>
      <c r="H69" s="1">
        <f t="shared" si="11"/>
        <v>0.6046102238361779</v>
      </c>
      <c r="I69" s="1">
        <f t="shared" si="12"/>
        <v>0.956</v>
      </c>
      <c r="S69" s="1">
        <f t="shared" si="13"/>
        <v>1.0000000000000002</v>
      </c>
      <c r="T69" s="1">
        <f t="shared" si="14"/>
        <v>0.39538977616382215</v>
      </c>
      <c r="U69" s="1">
        <f t="shared" si="15"/>
        <v>0.04400000000000003</v>
      </c>
    </row>
    <row r="70" spans="2:21" ht="12.75">
      <c r="B70">
        <f t="shared" si="16"/>
        <v>2055</v>
      </c>
      <c r="C70" s="1">
        <f>IF(SUM(C$26:C69)&lt;1,C69,0)</f>
        <v>0</v>
      </c>
      <c r="D70" s="28">
        <f t="shared" si="17"/>
        <v>0.0005</v>
      </c>
      <c r="E70" s="2">
        <f t="shared" si="9"/>
        <v>0.001</v>
      </c>
      <c r="G70" s="1">
        <f t="shared" si="10"/>
        <v>0</v>
      </c>
      <c r="H70" s="1">
        <f t="shared" si="11"/>
        <v>0.6041102238361779</v>
      </c>
      <c r="I70" s="1">
        <f t="shared" si="12"/>
        <v>0.955</v>
      </c>
      <c r="S70" s="1">
        <f t="shared" si="13"/>
        <v>1.0000000000000002</v>
      </c>
      <c r="T70" s="1">
        <f t="shared" si="14"/>
        <v>0.39588977616382215</v>
      </c>
      <c r="U70" s="1">
        <f t="shared" si="15"/>
        <v>0.04500000000000003</v>
      </c>
    </row>
    <row r="71" spans="2:21" ht="12.75">
      <c r="B71">
        <f t="shared" si="16"/>
        <v>2056</v>
      </c>
      <c r="C71" s="1">
        <f>IF(SUM(C$26:C70)&lt;1,C70,0)</f>
        <v>0</v>
      </c>
      <c r="D71" s="28">
        <f t="shared" si="17"/>
        <v>0.0005</v>
      </c>
      <c r="E71" s="2">
        <f t="shared" si="9"/>
        <v>0.001</v>
      </c>
      <c r="G71" s="1">
        <f t="shared" si="10"/>
        <v>0</v>
      </c>
      <c r="H71" s="1">
        <f t="shared" si="11"/>
        <v>0.6036102238361778</v>
      </c>
      <c r="I71" s="1">
        <f t="shared" si="12"/>
        <v>0.954</v>
      </c>
      <c r="S71" s="1">
        <f t="shared" si="13"/>
        <v>1.0000000000000002</v>
      </c>
      <c r="T71" s="1">
        <f t="shared" si="14"/>
        <v>0.39638977616382215</v>
      </c>
      <c r="U71" s="1">
        <f t="shared" si="15"/>
        <v>0.046000000000000034</v>
      </c>
    </row>
    <row r="72" spans="2:21" ht="12.75">
      <c r="B72">
        <f t="shared" si="16"/>
        <v>2057</v>
      </c>
      <c r="C72" s="1">
        <f>IF(SUM(C$26:C71)&lt;1,C71,0)</f>
        <v>0</v>
      </c>
      <c r="D72" s="28">
        <f t="shared" si="17"/>
        <v>0.0005</v>
      </c>
      <c r="E72" s="2">
        <f t="shared" si="9"/>
        <v>0.001</v>
      </c>
      <c r="G72" s="1">
        <f t="shared" si="10"/>
        <v>0</v>
      </c>
      <c r="H72" s="1">
        <f t="shared" si="11"/>
        <v>0.6031102238361779</v>
      </c>
      <c r="I72" s="1">
        <f t="shared" si="12"/>
        <v>0.953</v>
      </c>
      <c r="S72" s="1">
        <f t="shared" si="13"/>
        <v>1.0000000000000002</v>
      </c>
      <c r="T72" s="1">
        <f t="shared" si="14"/>
        <v>0.39688977616382215</v>
      </c>
      <c r="U72" s="1">
        <f t="shared" si="15"/>
        <v>0.047000000000000035</v>
      </c>
    </row>
    <row r="73" spans="2:21" ht="12.75">
      <c r="B73">
        <f t="shared" si="16"/>
        <v>2058</v>
      </c>
      <c r="C73" s="1">
        <f>IF(SUM(C$26:C72)&lt;1,C72,0)</f>
        <v>0</v>
      </c>
      <c r="D73" s="28">
        <f t="shared" si="17"/>
        <v>0.0005</v>
      </c>
      <c r="E73" s="2">
        <f t="shared" si="9"/>
        <v>0.001</v>
      </c>
      <c r="G73" s="1">
        <f t="shared" si="10"/>
        <v>0</v>
      </c>
      <c r="H73" s="1">
        <f t="shared" si="11"/>
        <v>0.6026102238361779</v>
      </c>
      <c r="I73" s="1">
        <f t="shared" si="12"/>
        <v>0.952</v>
      </c>
      <c r="S73" s="1">
        <f t="shared" si="13"/>
        <v>1.0000000000000002</v>
      </c>
      <c r="T73" s="1">
        <f t="shared" si="14"/>
        <v>0.39738977616382215</v>
      </c>
      <c r="U73" s="1">
        <f t="shared" si="15"/>
        <v>0.048000000000000036</v>
      </c>
    </row>
    <row r="74" spans="2:21" ht="12.75">
      <c r="B74">
        <f t="shared" si="16"/>
        <v>2059</v>
      </c>
      <c r="C74" s="1">
        <f>IF(SUM(C$26:C73)&lt;1,C73,0)</f>
        <v>0</v>
      </c>
      <c r="D74" s="28">
        <f t="shared" si="17"/>
        <v>0.0005</v>
      </c>
      <c r="E74" s="2">
        <f t="shared" si="9"/>
        <v>0.001</v>
      </c>
      <c r="G74" s="1">
        <f t="shared" si="10"/>
        <v>0</v>
      </c>
      <c r="H74" s="1">
        <f t="shared" si="11"/>
        <v>0.6021102238361778</v>
      </c>
      <c r="I74" s="1">
        <f t="shared" si="12"/>
        <v>0.951</v>
      </c>
      <c r="S74" s="1">
        <f t="shared" si="13"/>
        <v>1.0000000000000002</v>
      </c>
      <c r="T74" s="1">
        <f t="shared" si="14"/>
        <v>0.39788977616382215</v>
      </c>
      <c r="U74" s="1">
        <f t="shared" si="15"/>
        <v>0.04900000000000004</v>
      </c>
    </row>
    <row r="75" spans="2:21" ht="12.75">
      <c r="B75">
        <f t="shared" si="16"/>
        <v>2060</v>
      </c>
      <c r="C75" s="1">
        <f>IF(SUM(C$26:C74)&lt;1,C74,0)</f>
        <v>0</v>
      </c>
      <c r="D75" s="28">
        <f t="shared" si="17"/>
        <v>0.0005</v>
      </c>
      <c r="E75" s="2">
        <f t="shared" si="9"/>
        <v>0.001</v>
      </c>
      <c r="G75" s="1">
        <f t="shared" si="10"/>
        <v>0</v>
      </c>
      <c r="H75" s="1">
        <f t="shared" si="11"/>
        <v>0.6016102238361778</v>
      </c>
      <c r="I75" s="1">
        <f t="shared" si="12"/>
        <v>0.95</v>
      </c>
      <c r="S75" s="1">
        <f t="shared" si="13"/>
        <v>1.0000000000000002</v>
      </c>
      <c r="T75" s="1">
        <f t="shared" si="14"/>
        <v>0.39838977616382215</v>
      </c>
      <c r="U75" s="1">
        <f t="shared" si="15"/>
        <v>0.05000000000000004</v>
      </c>
    </row>
    <row r="76" spans="2:21" ht="12.75">
      <c r="B76">
        <f t="shared" si="16"/>
        <v>2061</v>
      </c>
      <c r="C76" s="1">
        <f>IF(SUM(C$26:C75)&lt;1,C75,0)</f>
        <v>0</v>
      </c>
      <c r="D76" s="28">
        <f t="shared" si="17"/>
        <v>0.0005</v>
      </c>
      <c r="E76" s="2">
        <f t="shared" si="9"/>
        <v>0.001</v>
      </c>
      <c r="G76" s="1">
        <f t="shared" si="10"/>
        <v>0</v>
      </c>
      <c r="H76" s="1">
        <f t="shared" si="11"/>
        <v>0.6011102238361778</v>
      </c>
      <c r="I76" s="1">
        <f t="shared" si="12"/>
        <v>0.949</v>
      </c>
      <c r="S76" s="1">
        <f t="shared" si="13"/>
        <v>1.0000000000000002</v>
      </c>
      <c r="T76" s="1">
        <f t="shared" si="14"/>
        <v>0.39888977616382215</v>
      </c>
      <c r="U76" s="1">
        <f t="shared" si="15"/>
        <v>0.05100000000000004</v>
      </c>
    </row>
    <row r="77" spans="2:21" ht="12.75">
      <c r="B77">
        <f t="shared" si="16"/>
        <v>2062</v>
      </c>
      <c r="C77" s="1">
        <f>IF(SUM(C$26:C76)&lt;1,C76,0)</f>
        <v>0</v>
      </c>
      <c r="D77" s="28">
        <f t="shared" si="17"/>
        <v>0.0005</v>
      </c>
      <c r="E77" s="2">
        <f t="shared" si="9"/>
        <v>0.001</v>
      </c>
      <c r="G77" s="1">
        <f t="shared" si="10"/>
        <v>0</v>
      </c>
      <c r="H77" s="1">
        <f t="shared" si="11"/>
        <v>0.6006102238361779</v>
      </c>
      <c r="I77" s="1">
        <f t="shared" si="12"/>
        <v>0.948</v>
      </c>
      <c r="S77" s="1">
        <f t="shared" si="13"/>
        <v>1.0000000000000002</v>
      </c>
      <c r="T77" s="1">
        <f t="shared" si="14"/>
        <v>0.39938977616382215</v>
      </c>
      <c r="U77" s="1">
        <f t="shared" si="15"/>
        <v>0.05200000000000004</v>
      </c>
    </row>
    <row r="78" spans="2:21" ht="12.75">
      <c r="B78">
        <f t="shared" si="16"/>
        <v>2063</v>
      </c>
      <c r="C78" s="1">
        <f>IF(SUM(C$26:C77)&lt;1,C77,0)</f>
        <v>0</v>
      </c>
      <c r="D78" s="28">
        <f t="shared" si="17"/>
        <v>0.0005</v>
      </c>
      <c r="E78" s="2">
        <f t="shared" si="9"/>
        <v>0.001</v>
      </c>
      <c r="G78" s="1">
        <f t="shared" si="10"/>
        <v>0</v>
      </c>
      <c r="H78" s="1">
        <f t="shared" si="11"/>
        <v>0.6001102238361778</v>
      </c>
      <c r="I78" s="1">
        <f t="shared" si="12"/>
        <v>0.947</v>
      </c>
      <c r="S78" s="1">
        <f t="shared" si="13"/>
        <v>1.0000000000000002</v>
      </c>
      <c r="T78" s="1">
        <f t="shared" si="14"/>
        <v>0.39988977616382215</v>
      </c>
      <c r="U78" s="1">
        <f t="shared" si="15"/>
        <v>0.05300000000000004</v>
      </c>
    </row>
    <row r="79" spans="2:21" ht="12.75">
      <c r="B79">
        <f t="shared" si="16"/>
        <v>2064</v>
      </c>
      <c r="C79" s="1">
        <f>IF(SUM(C$26:C78)&lt;1,C78,0)</f>
        <v>0</v>
      </c>
      <c r="D79" s="28">
        <f t="shared" si="17"/>
        <v>0.0005</v>
      </c>
      <c r="E79" s="2">
        <f t="shared" si="9"/>
        <v>0.001</v>
      </c>
      <c r="G79" s="1">
        <f t="shared" si="10"/>
        <v>0</v>
      </c>
      <c r="H79" s="1">
        <f t="shared" si="11"/>
        <v>0.5996102238361778</v>
      </c>
      <c r="I79" s="1">
        <f t="shared" si="12"/>
        <v>0.946</v>
      </c>
      <c r="S79" s="1">
        <f t="shared" si="13"/>
        <v>1.0000000000000002</v>
      </c>
      <c r="T79" s="1">
        <f t="shared" si="14"/>
        <v>0.40038977616382215</v>
      </c>
      <c r="U79" s="1">
        <f t="shared" si="15"/>
        <v>0.05400000000000004</v>
      </c>
    </row>
    <row r="80" spans="2:21" ht="12.75">
      <c r="B80">
        <f t="shared" si="16"/>
        <v>2065</v>
      </c>
      <c r="C80" s="1">
        <f>IF(SUM(C$26:C79)&lt;1,C79,0)</f>
        <v>0</v>
      </c>
      <c r="D80" s="28">
        <f t="shared" si="17"/>
        <v>0.0005</v>
      </c>
      <c r="E80" s="2">
        <f t="shared" si="9"/>
        <v>0.001</v>
      </c>
      <c r="G80" s="1">
        <f t="shared" si="10"/>
        <v>0</v>
      </c>
      <c r="H80" s="1">
        <f t="shared" si="11"/>
        <v>0.5991102238361778</v>
      </c>
      <c r="I80" s="1">
        <f t="shared" si="12"/>
        <v>0.945</v>
      </c>
      <c r="S80" s="1">
        <f t="shared" si="13"/>
        <v>1.0000000000000002</v>
      </c>
      <c r="T80" s="1">
        <f t="shared" si="14"/>
        <v>0.40088977616382215</v>
      </c>
      <c r="U80" s="1">
        <f t="shared" si="15"/>
        <v>0.05500000000000004</v>
      </c>
    </row>
    <row r="81" spans="2:21" ht="12.75">
      <c r="B81">
        <f t="shared" si="16"/>
        <v>2066</v>
      </c>
      <c r="C81" s="1">
        <f>IF(SUM(C$26:C80)&lt;1,C80,0)</f>
        <v>0</v>
      </c>
      <c r="D81" s="28">
        <f t="shared" si="17"/>
        <v>0.0005</v>
      </c>
      <c r="E81" s="2">
        <f t="shared" si="9"/>
        <v>0.001</v>
      </c>
      <c r="G81" s="1">
        <f t="shared" si="10"/>
        <v>0</v>
      </c>
      <c r="H81" s="1">
        <f t="shared" si="11"/>
        <v>0.5986102238361779</v>
      </c>
      <c r="I81" s="1">
        <f t="shared" si="12"/>
        <v>0.944</v>
      </c>
      <c r="S81" s="1">
        <f t="shared" si="13"/>
        <v>1.0000000000000002</v>
      </c>
      <c r="T81" s="1">
        <f t="shared" si="14"/>
        <v>0.40138977616382215</v>
      </c>
      <c r="U81" s="1">
        <f t="shared" si="15"/>
        <v>0.05600000000000004</v>
      </c>
    </row>
    <row r="82" spans="2:21" ht="12.75">
      <c r="B82">
        <f t="shared" si="16"/>
        <v>2067</v>
      </c>
      <c r="C82" s="1">
        <f>IF(SUM(C$26:C81)&lt;1,C81,0)</f>
        <v>0</v>
      </c>
      <c r="D82" s="28">
        <f t="shared" si="17"/>
        <v>0.0005</v>
      </c>
      <c r="E82" s="2">
        <f t="shared" si="9"/>
        <v>0.001</v>
      </c>
      <c r="G82" s="1">
        <f t="shared" si="10"/>
        <v>0</v>
      </c>
      <c r="H82" s="1">
        <f t="shared" si="11"/>
        <v>0.5981102238361778</v>
      </c>
      <c r="I82" s="1">
        <f t="shared" si="12"/>
        <v>0.943</v>
      </c>
      <c r="S82" s="1">
        <f t="shared" si="13"/>
        <v>1.0000000000000002</v>
      </c>
      <c r="T82" s="1">
        <f t="shared" si="14"/>
        <v>0.40188977616382215</v>
      </c>
      <c r="U82" s="1">
        <f t="shared" si="15"/>
        <v>0.057000000000000044</v>
      </c>
    </row>
    <row r="83" spans="2:21" ht="12.75">
      <c r="B83">
        <f t="shared" si="16"/>
        <v>2068</v>
      </c>
      <c r="C83" s="1">
        <f>IF(SUM(C$26:C82)&lt;1,C82,0)</f>
        <v>0</v>
      </c>
      <c r="D83" s="28">
        <f t="shared" si="17"/>
        <v>0.0005</v>
      </c>
      <c r="E83" s="2">
        <f t="shared" si="9"/>
        <v>0.001</v>
      </c>
      <c r="G83" s="1">
        <f t="shared" si="10"/>
        <v>0</v>
      </c>
      <c r="H83" s="1">
        <f t="shared" si="11"/>
        <v>0.5976102238361778</v>
      </c>
      <c r="I83" s="1">
        <f t="shared" si="12"/>
        <v>0.942</v>
      </c>
      <c r="S83" s="1">
        <f t="shared" si="13"/>
        <v>1.0000000000000002</v>
      </c>
      <c r="T83" s="1">
        <f t="shared" si="14"/>
        <v>0.40238977616382215</v>
      </c>
      <c r="U83" s="1">
        <f t="shared" si="15"/>
        <v>0.058000000000000045</v>
      </c>
    </row>
    <row r="84" spans="2:21" ht="12.75">
      <c r="B84">
        <f t="shared" si="16"/>
        <v>2069</v>
      </c>
      <c r="C84" s="1">
        <f>IF(SUM(C$26:C83)&lt;1,C83,0)</f>
        <v>0</v>
      </c>
      <c r="D84" s="28">
        <f t="shared" si="17"/>
        <v>0.0005</v>
      </c>
      <c r="E84" s="2">
        <f t="shared" si="9"/>
        <v>0.001</v>
      </c>
      <c r="G84" s="1">
        <f t="shared" si="10"/>
        <v>0</v>
      </c>
      <c r="H84" s="1">
        <f t="shared" si="11"/>
        <v>0.5971102238361778</v>
      </c>
      <c r="I84" s="1">
        <f t="shared" si="12"/>
        <v>0.941</v>
      </c>
      <c r="S84" s="1">
        <f t="shared" si="13"/>
        <v>1.0000000000000002</v>
      </c>
      <c r="T84" s="1">
        <f t="shared" si="14"/>
        <v>0.40288977616382216</v>
      </c>
      <c r="U84" s="1">
        <f t="shared" si="15"/>
        <v>0.059000000000000045</v>
      </c>
    </row>
    <row r="85" spans="2:21" ht="12.75">
      <c r="B85">
        <f t="shared" si="16"/>
        <v>2070</v>
      </c>
      <c r="C85" s="1">
        <f>IF(SUM(C$26:C84)&lt;1,C84,0)</f>
        <v>0</v>
      </c>
      <c r="D85" s="28">
        <f t="shared" si="17"/>
        <v>0.0005</v>
      </c>
      <c r="E85" s="2">
        <f t="shared" si="9"/>
        <v>0.001</v>
      </c>
      <c r="G85" s="1">
        <f t="shared" si="10"/>
        <v>0</v>
      </c>
      <c r="H85" s="1">
        <f t="shared" si="11"/>
        <v>0.5966102238361779</v>
      </c>
      <c r="I85" s="1">
        <f t="shared" si="12"/>
        <v>0.94</v>
      </c>
      <c r="S85" s="1">
        <f t="shared" si="13"/>
        <v>1.0000000000000002</v>
      </c>
      <c r="T85" s="1">
        <f t="shared" si="14"/>
        <v>0.40338977616382216</v>
      </c>
      <c r="U85" s="1">
        <f t="shared" si="15"/>
        <v>0.060000000000000046</v>
      </c>
    </row>
    <row r="86" spans="2:21" ht="12.75">
      <c r="B86">
        <f t="shared" si="16"/>
        <v>2071</v>
      </c>
      <c r="C86" s="1">
        <f>IF(SUM(C$26:C85)&lt;1,C85,0)</f>
        <v>0</v>
      </c>
      <c r="D86" s="28">
        <f t="shared" si="17"/>
        <v>0.0005</v>
      </c>
      <c r="E86" s="2">
        <f t="shared" si="9"/>
        <v>0.001</v>
      </c>
      <c r="G86" s="1">
        <f t="shared" si="10"/>
        <v>0</v>
      </c>
      <c r="H86" s="1">
        <f t="shared" si="11"/>
        <v>0.5961102238361778</v>
      </c>
      <c r="I86" s="1">
        <f t="shared" si="12"/>
        <v>0.939</v>
      </c>
      <c r="S86" s="1">
        <f t="shared" si="13"/>
        <v>1.0000000000000002</v>
      </c>
      <c r="T86" s="1">
        <f t="shared" si="14"/>
        <v>0.40388977616382216</v>
      </c>
      <c r="U86" s="1">
        <f t="shared" si="15"/>
        <v>0.06100000000000005</v>
      </c>
    </row>
    <row r="87" spans="2:21" ht="12.75">
      <c r="B87">
        <f t="shared" si="16"/>
        <v>2072</v>
      </c>
      <c r="C87" s="1">
        <f>IF(SUM(C$26:C86)&lt;1,C86,0)</f>
        <v>0</v>
      </c>
      <c r="D87" s="28">
        <f t="shared" si="17"/>
        <v>0.0005</v>
      </c>
      <c r="E87" s="2">
        <f t="shared" si="9"/>
        <v>0.001</v>
      </c>
      <c r="G87" s="1">
        <f t="shared" si="10"/>
        <v>0</v>
      </c>
      <c r="H87" s="1">
        <f t="shared" si="11"/>
        <v>0.5956102238361778</v>
      </c>
      <c r="I87" s="1">
        <f t="shared" si="12"/>
        <v>0.938</v>
      </c>
      <c r="S87" s="1">
        <f t="shared" si="13"/>
        <v>1.0000000000000002</v>
      </c>
      <c r="T87" s="1">
        <f t="shared" si="14"/>
        <v>0.40438977616382216</v>
      </c>
      <c r="U87" s="1">
        <f t="shared" si="15"/>
        <v>0.06200000000000005</v>
      </c>
    </row>
    <row r="88" spans="2:21" ht="12.75">
      <c r="B88">
        <f t="shared" si="16"/>
        <v>2073</v>
      </c>
      <c r="C88" s="1">
        <f>IF(SUM(C$26:C87)&lt;1,C87,0)</f>
        <v>0</v>
      </c>
      <c r="D88" s="28">
        <f t="shared" si="17"/>
        <v>0.0005</v>
      </c>
      <c r="E88" s="2">
        <f t="shared" si="9"/>
        <v>0.001</v>
      </c>
      <c r="G88" s="1">
        <f t="shared" si="10"/>
        <v>0</v>
      </c>
      <c r="H88" s="1">
        <f t="shared" si="11"/>
        <v>0.5951102238361778</v>
      </c>
      <c r="I88" s="1">
        <f t="shared" si="12"/>
        <v>0.9369999999999999</v>
      </c>
      <c r="S88" s="1">
        <f t="shared" si="13"/>
        <v>1.0000000000000002</v>
      </c>
      <c r="T88" s="1">
        <f t="shared" si="14"/>
        <v>0.40488977616382216</v>
      </c>
      <c r="U88" s="1">
        <f t="shared" si="15"/>
        <v>0.06300000000000004</v>
      </c>
    </row>
    <row r="89" spans="2:21" ht="12.75">
      <c r="B89">
        <f t="shared" si="16"/>
        <v>2074</v>
      </c>
      <c r="C89" s="1">
        <f>IF(SUM(C$26:C88)&lt;1,C88,0)</f>
        <v>0</v>
      </c>
      <c r="D89" s="28">
        <f t="shared" si="17"/>
        <v>0.0005</v>
      </c>
      <c r="E89" s="2">
        <f t="shared" si="9"/>
        <v>0.001</v>
      </c>
      <c r="G89" s="1">
        <f t="shared" si="10"/>
        <v>0</v>
      </c>
      <c r="H89" s="1">
        <f t="shared" si="11"/>
        <v>0.5946102238361779</v>
      </c>
      <c r="I89" s="1">
        <f t="shared" si="12"/>
        <v>0.9359999999999999</v>
      </c>
      <c r="S89" s="1">
        <f t="shared" si="13"/>
        <v>1.0000000000000002</v>
      </c>
      <c r="T89" s="1">
        <f t="shared" si="14"/>
        <v>0.40538977616382216</v>
      </c>
      <c r="U89" s="1">
        <f t="shared" si="15"/>
        <v>0.06400000000000004</v>
      </c>
    </row>
    <row r="90" spans="2:21" ht="12.75">
      <c r="B90">
        <f t="shared" si="16"/>
        <v>2075</v>
      </c>
      <c r="C90" s="1">
        <f>IF(SUM(C$26:C89)&lt;1,C89,0)</f>
        <v>0</v>
      </c>
      <c r="D90" s="28">
        <f t="shared" si="17"/>
        <v>0.0005</v>
      </c>
      <c r="E90" s="2">
        <f t="shared" si="9"/>
        <v>0.001</v>
      </c>
      <c r="G90" s="1">
        <f aca="true" t="shared" si="18" ref="G90:G121">1-S90</f>
        <v>0</v>
      </c>
      <c r="H90" s="1">
        <f aca="true" t="shared" si="19" ref="H90:H121">1-T90</f>
        <v>0.5941102238361778</v>
      </c>
      <c r="I90" s="1">
        <f aca="true" t="shared" si="20" ref="I90:I121">1-U90</f>
        <v>0.9349999999999999</v>
      </c>
      <c r="S90" s="1">
        <f aca="true" t="shared" si="21" ref="S90:S121">C90+S89</f>
        <v>1.0000000000000002</v>
      </c>
      <c r="T90" s="1">
        <f aca="true" t="shared" si="22" ref="T90:T121">D90+T89</f>
        <v>0.40588977616382216</v>
      </c>
      <c r="U90" s="1">
        <f aca="true" t="shared" si="23" ref="U90:U121">E90+U89</f>
        <v>0.06500000000000004</v>
      </c>
    </row>
    <row r="91" spans="2:21" ht="12.75">
      <c r="B91">
        <f aca="true" t="shared" si="24" ref="B91:B122">B90+1</f>
        <v>2076</v>
      </c>
      <c r="C91" s="1">
        <f>IF(SUM(C$26:C90)&lt;1,C90,0)</f>
        <v>0</v>
      </c>
      <c r="D91" s="28">
        <f aca="true" t="shared" si="25" ref="D91:D122">IF(AND(D90&gt;E90,T90&lt;B$11),(1-$B$9)*D90,E90*B$13)</f>
        <v>0.0005</v>
      </c>
      <c r="E91" s="2">
        <f t="shared" si="9"/>
        <v>0.001</v>
      </c>
      <c r="G91" s="1">
        <f t="shared" si="18"/>
        <v>0</v>
      </c>
      <c r="H91" s="1">
        <f t="shared" si="19"/>
        <v>0.5936102238361778</v>
      </c>
      <c r="I91" s="1">
        <f t="shared" si="20"/>
        <v>0.9339999999999999</v>
      </c>
      <c r="S91" s="1">
        <f t="shared" si="21"/>
        <v>1.0000000000000002</v>
      </c>
      <c r="T91" s="1">
        <f t="shared" si="22"/>
        <v>0.40638977616382216</v>
      </c>
      <c r="U91" s="1">
        <f t="shared" si="23"/>
        <v>0.06600000000000004</v>
      </c>
    </row>
    <row r="92" spans="2:21" ht="12.75">
      <c r="B92">
        <f t="shared" si="24"/>
        <v>2077</v>
      </c>
      <c r="C92" s="1">
        <f>IF(SUM(C$26:C91)&lt;1,C91,0)</f>
        <v>0</v>
      </c>
      <c r="D92" s="28">
        <f t="shared" si="25"/>
        <v>0.0005</v>
      </c>
      <c r="E92" s="2">
        <f t="shared" si="9"/>
        <v>0.001</v>
      </c>
      <c r="G92" s="1">
        <f t="shared" si="18"/>
        <v>0</v>
      </c>
      <c r="H92" s="1">
        <f t="shared" si="19"/>
        <v>0.5931102238361778</v>
      </c>
      <c r="I92" s="1">
        <f t="shared" si="20"/>
        <v>0.9329999999999999</v>
      </c>
      <c r="S92" s="1">
        <f t="shared" si="21"/>
        <v>1.0000000000000002</v>
      </c>
      <c r="T92" s="1">
        <f t="shared" si="22"/>
        <v>0.40688977616382216</v>
      </c>
      <c r="U92" s="1">
        <f t="shared" si="23"/>
        <v>0.06700000000000005</v>
      </c>
    </row>
    <row r="93" spans="2:21" ht="12.75">
      <c r="B93">
        <f t="shared" si="24"/>
        <v>2078</v>
      </c>
      <c r="C93" s="1">
        <f>IF(SUM(C$26:C92)&lt;1,C92,0)</f>
        <v>0</v>
      </c>
      <c r="D93" s="28">
        <f t="shared" si="25"/>
        <v>0.0005</v>
      </c>
      <c r="E93" s="2">
        <f t="shared" si="9"/>
        <v>0.001</v>
      </c>
      <c r="G93" s="1">
        <f t="shared" si="18"/>
        <v>0</v>
      </c>
      <c r="H93" s="1">
        <f t="shared" si="19"/>
        <v>0.5926102238361779</v>
      </c>
      <c r="I93" s="1">
        <f t="shared" si="20"/>
        <v>0.9319999999999999</v>
      </c>
      <c r="S93" s="1">
        <f t="shared" si="21"/>
        <v>1.0000000000000002</v>
      </c>
      <c r="T93" s="1">
        <f t="shared" si="22"/>
        <v>0.40738977616382216</v>
      </c>
      <c r="U93" s="1">
        <f t="shared" si="23"/>
        <v>0.06800000000000005</v>
      </c>
    </row>
    <row r="94" spans="2:21" ht="12.75">
      <c r="B94">
        <f t="shared" si="24"/>
        <v>2079</v>
      </c>
      <c r="C94" s="1">
        <f>IF(SUM(C$26:C93)&lt;1,C93,0)</f>
        <v>0</v>
      </c>
      <c r="D94" s="28">
        <f t="shared" si="25"/>
        <v>0.0005</v>
      </c>
      <c r="E94" s="2">
        <f t="shared" si="9"/>
        <v>0.001</v>
      </c>
      <c r="G94" s="1">
        <f t="shared" si="18"/>
        <v>0</v>
      </c>
      <c r="H94" s="1">
        <f t="shared" si="19"/>
        <v>0.5921102238361778</v>
      </c>
      <c r="I94" s="1">
        <f t="shared" si="20"/>
        <v>0.9309999999999999</v>
      </c>
      <c r="S94" s="1">
        <f t="shared" si="21"/>
        <v>1.0000000000000002</v>
      </c>
      <c r="T94" s="1">
        <f t="shared" si="22"/>
        <v>0.40788977616382216</v>
      </c>
      <c r="U94" s="1">
        <f t="shared" si="23"/>
        <v>0.06900000000000005</v>
      </c>
    </row>
    <row r="95" spans="2:21" ht="12.75">
      <c r="B95">
        <f t="shared" si="24"/>
        <v>2080</v>
      </c>
      <c r="C95" s="1">
        <f>IF(SUM(C$26:C94)&lt;1,C94,0)</f>
        <v>0</v>
      </c>
      <c r="D95" s="28">
        <f t="shared" si="25"/>
        <v>0.0005</v>
      </c>
      <c r="E95" s="2">
        <f t="shared" si="9"/>
        <v>0.001</v>
      </c>
      <c r="G95" s="1">
        <f t="shared" si="18"/>
        <v>0</v>
      </c>
      <c r="H95" s="1">
        <f t="shared" si="19"/>
        <v>0.5916102238361778</v>
      </c>
      <c r="I95" s="1">
        <f t="shared" si="20"/>
        <v>0.9299999999999999</v>
      </c>
      <c r="S95" s="1">
        <f t="shared" si="21"/>
        <v>1.0000000000000002</v>
      </c>
      <c r="T95" s="1">
        <f t="shared" si="22"/>
        <v>0.40838977616382216</v>
      </c>
      <c r="U95" s="1">
        <f t="shared" si="23"/>
        <v>0.07000000000000005</v>
      </c>
    </row>
    <row r="96" spans="2:21" ht="12.75">
      <c r="B96">
        <f t="shared" si="24"/>
        <v>2081</v>
      </c>
      <c r="C96" s="1">
        <f>IF(SUM(C$26:C95)&lt;1,C95,0)</f>
        <v>0</v>
      </c>
      <c r="D96" s="28">
        <f t="shared" si="25"/>
        <v>0.0005</v>
      </c>
      <c r="E96" s="2">
        <f t="shared" si="9"/>
        <v>0.001</v>
      </c>
      <c r="G96" s="1">
        <f t="shared" si="18"/>
        <v>0</v>
      </c>
      <c r="H96" s="1">
        <f t="shared" si="19"/>
        <v>0.5911102238361778</v>
      </c>
      <c r="I96" s="1">
        <f t="shared" si="20"/>
        <v>0.9289999999999999</v>
      </c>
      <c r="S96" s="1">
        <f t="shared" si="21"/>
        <v>1.0000000000000002</v>
      </c>
      <c r="T96" s="1">
        <f t="shared" si="22"/>
        <v>0.40888977616382216</v>
      </c>
      <c r="U96" s="1">
        <f t="shared" si="23"/>
        <v>0.07100000000000005</v>
      </c>
    </row>
    <row r="97" spans="2:21" ht="12.75">
      <c r="B97">
        <f t="shared" si="24"/>
        <v>2082</v>
      </c>
      <c r="C97" s="1">
        <f>IF(SUM(C$26:C96)&lt;1,C96,0)</f>
        <v>0</v>
      </c>
      <c r="D97" s="28">
        <f t="shared" si="25"/>
        <v>0.0005</v>
      </c>
      <c r="E97" s="2">
        <f t="shared" si="9"/>
        <v>0.001</v>
      </c>
      <c r="G97" s="1">
        <f t="shared" si="18"/>
        <v>0</v>
      </c>
      <c r="H97" s="1">
        <f t="shared" si="19"/>
        <v>0.5906102238361779</v>
      </c>
      <c r="I97" s="1">
        <f t="shared" si="20"/>
        <v>0.9279999999999999</v>
      </c>
      <c r="S97" s="1">
        <f t="shared" si="21"/>
        <v>1.0000000000000002</v>
      </c>
      <c r="T97" s="1">
        <f t="shared" si="22"/>
        <v>0.40938977616382216</v>
      </c>
      <c r="U97" s="1">
        <f t="shared" si="23"/>
        <v>0.07200000000000005</v>
      </c>
    </row>
    <row r="98" spans="2:21" ht="12.75">
      <c r="B98">
        <f t="shared" si="24"/>
        <v>2083</v>
      </c>
      <c r="C98" s="1">
        <f>IF(SUM(C$26:C97)&lt;1,C97,0)</f>
        <v>0</v>
      </c>
      <c r="D98" s="28">
        <f t="shared" si="25"/>
        <v>0.0005</v>
      </c>
      <c r="E98" s="2">
        <f t="shared" si="9"/>
        <v>0.001</v>
      </c>
      <c r="G98" s="1">
        <f t="shared" si="18"/>
        <v>0</v>
      </c>
      <c r="H98" s="1">
        <f t="shared" si="19"/>
        <v>0.5901102238361778</v>
      </c>
      <c r="I98" s="1">
        <f t="shared" si="20"/>
        <v>0.9269999999999999</v>
      </c>
      <c r="S98" s="1">
        <f t="shared" si="21"/>
        <v>1.0000000000000002</v>
      </c>
      <c r="T98" s="1">
        <f t="shared" si="22"/>
        <v>0.40988977616382216</v>
      </c>
      <c r="U98" s="1">
        <f t="shared" si="23"/>
        <v>0.07300000000000005</v>
      </c>
    </row>
    <row r="99" spans="2:21" ht="12.75">
      <c r="B99">
        <f t="shared" si="24"/>
        <v>2084</v>
      </c>
      <c r="C99" s="1">
        <f>IF(SUM(C$26:C98)&lt;1,C98,0)</f>
        <v>0</v>
      </c>
      <c r="D99" s="28">
        <f t="shared" si="25"/>
        <v>0.0005</v>
      </c>
      <c r="E99" s="2">
        <f t="shared" si="9"/>
        <v>0.001</v>
      </c>
      <c r="G99" s="1">
        <f t="shared" si="18"/>
        <v>0</v>
      </c>
      <c r="H99" s="1">
        <f t="shared" si="19"/>
        <v>0.5896102238361778</v>
      </c>
      <c r="I99" s="1">
        <f t="shared" si="20"/>
        <v>0.9259999999999999</v>
      </c>
      <c r="S99" s="1">
        <f t="shared" si="21"/>
        <v>1.0000000000000002</v>
      </c>
      <c r="T99" s="1">
        <f t="shared" si="22"/>
        <v>0.41038977616382216</v>
      </c>
      <c r="U99" s="1">
        <f t="shared" si="23"/>
        <v>0.07400000000000005</v>
      </c>
    </row>
    <row r="100" spans="2:21" ht="12.75">
      <c r="B100">
        <f t="shared" si="24"/>
        <v>2085</v>
      </c>
      <c r="C100" s="1">
        <f>IF(SUM(C$26:C99)&lt;1,C99,0)</f>
        <v>0</v>
      </c>
      <c r="D100" s="28">
        <f t="shared" si="25"/>
        <v>0.0005</v>
      </c>
      <c r="E100" s="2">
        <f t="shared" si="9"/>
        <v>0.001</v>
      </c>
      <c r="G100" s="1">
        <f t="shared" si="18"/>
        <v>0</v>
      </c>
      <c r="H100" s="1">
        <f t="shared" si="19"/>
        <v>0.5891102238361778</v>
      </c>
      <c r="I100" s="1">
        <f t="shared" si="20"/>
        <v>0.9249999999999999</v>
      </c>
      <c r="S100" s="1">
        <f t="shared" si="21"/>
        <v>1.0000000000000002</v>
      </c>
      <c r="T100" s="1">
        <f t="shared" si="22"/>
        <v>0.41088977616382216</v>
      </c>
      <c r="U100" s="1">
        <f t="shared" si="23"/>
        <v>0.07500000000000005</v>
      </c>
    </row>
    <row r="101" spans="2:21" ht="12.75">
      <c r="B101">
        <f t="shared" si="24"/>
        <v>2086</v>
      </c>
      <c r="C101" s="1">
        <f>IF(SUM(C$26:C100)&lt;1,C100,0)</f>
        <v>0</v>
      </c>
      <c r="D101" s="28">
        <f t="shared" si="25"/>
        <v>0.0005</v>
      </c>
      <c r="E101" s="2">
        <f t="shared" si="9"/>
        <v>0.001</v>
      </c>
      <c r="G101" s="1">
        <f t="shared" si="18"/>
        <v>0</v>
      </c>
      <c r="H101" s="1">
        <f t="shared" si="19"/>
        <v>0.5886102238361779</v>
      </c>
      <c r="I101" s="1">
        <f t="shared" si="20"/>
        <v>0.9239999999999999</v>
      </c>
      <c r="S101" s="1">
        <f t="shared" si="21"/>
        <v>1.0000000000000002</v>
      </c>
      <c r="T101" s="1">
        <f t="shared" si="22"/>
        <v>0.41138977616382216</v>
      </c>
      <c r="U101" s="1">
        <f t="shared" si="23"/>
        <v>0.07600000000000005</v>
      </c>
    </row>
    <row r="102" spans="2:21" ht="12.75">
      <c r="B102">
        <f t="shared" si="24"/>
        <v>2087</v>
      </c>
      <c r="C102" s="1">
        <f>IF(SUM(C$26:C101)&lt;1,C101,0)</f>
        <v>0</v>
      </c>
      <c r="D102" s="28">
        <f t="shared" si="25"/>
        <v>0.0005</v>
      </c>
      <c r="E102" s="2">
        <f t="shared" si="9"/>
        <v>0.001</v>
      </c>
      <c r="G102" s="1">
        <f t="shared" si="18"/>
        <v>0</v>
      </c>
      <c r="H102" s="1">
        <f t="shared" si="19"/>
        <v>0.5881102238361778</v>
      </c>
      <c r="I102" s="1">
        <f t="shared" si="20"/>
        <v>0.9229999999999999</v>
      </c>
      <c r="S102" s="1">
        <f t="shared" si="21"/>
        <v>1.0000000000000002</v>
      </c>
      <c r="T102" s="1">
        <f t="shared" si="22"/>
        <v>0.41188977616382216</v>
      </c>
      <c r="U102" s="1">
        <f t="shared" si="23"/>
        <v>0.07700000000000005</v>
      </c>
    </row>
    <row r="103" spans="2:21" ht="12.75">
      <c r="B103">
        <f t="shared" si="24"/>
        <v>2088</v>
      </c>
      <c r="C103" s="1">
        <f>IF(SUM(C$26:C102)&lt;1,C102,0)</f>
        <v>0</v>
      </c>
      <c r="D103" s="28">
        <f t="shared" si="25"/>
        <v>0.0005</v>
      </c>
      <c r="E103" s="2">
        <f t="shared" si="9"/>
        <v>0.001</v>
      </c>
      <c r="G103" s="1">
        <f t="shared" si="18"/>
        <v>0</v>
      </c>
      <c r="H103" s="1">
        <f t="shared" si="19"/>
        <v>0.5876102238361778</v>
      </c>
      <c r="I103" s="1">
        <f t="shared" si="20"/>
        <v>0.9219999999999999</v>
      </c>
      <c r="S103" s="1">
        <f t="shared" si="21"/>
        <v>1.0000000000000002</v>
      </c>
      <c r="T103" s="1">
        <f t="shared" si="22"/>
        <v>0.41238977616382216</v>
      </c>
      <c r="U103" s="1">
        <f t="shared" si="23"/>
        <v>0.07800000000000006</v>
      </c>
    </row>
    <row r="104" spans="2:21" ht="12.75">
      <c r="B104">
        <f t="shared" si="24"/>
        <v>2089</v>
      </c>
      <c r="C104" s="1">
        <f>IF(SUM(C$26:C103)&lt;1,C103,0)</f>
        <v>0</v>
      </c>
      <c r="D104" s="28">
        <f t="shared" si="25"/>
        <v>0.0005</v>
      </c>
      <c r="E104" s="2">
        <f t="shared" si="9"/>
        <v>0.001</v>
      </c>
      <c r="G104" s="1">
        <f t="shared" si="18"/>
        <v>0</v>
      </c>
      <c r="H104" s="1">
        <f t="shared" si="19"/>
        <v>0.5871102238361778</v>
      </c>
      <c r="I104" s="1">
        <f t="shared" si="20"/>
        <v>0.9209999999999999</v>
      </c>
      <c r="S104" s="1">
        <f t="shared" si="21"/>
        <v>1.0000000000000002</v>
      </c>
      <c r="T104" s="1">
        <f t="shared" si="22"/>
        <v>0.41288977616382216</v>
      </c>
      <c r="U104" s="1">
        <f t="shared" si="23"/>
        <v>0.07900000000000006</v>
      </c>
    </row>
    <row r="105" spans="2:21" ht="12.75">
      <c r="B105">
        <f t="shared" si="24"/>
        <v>2090</v>
      </c>
      <c r="C105" s="1">
        <f>IF(SUM(C$26:C104)&lt;1,C104,0)</f>
        <v>0</v>
      </c>
      <c r="D105" s="28">
        <f t="shared" si="25"/>
        <v>0.0005</v>
      </c>
      <c r="E105" s="2">
        <f t="shared" si="9"/>
        <v>0.001</v>
      </c>
      <c r="G105" s="1">
        <f t="shared" si="18"/>
        <v>0</v>
      </c>
      <c r="H105" s="1">
        <f t="shared" si="19"/>
        <v>0.5866102238361779</v>
      </c>
      <c r="I105" s="1">
        <f t="shared" si="20"/>
        <v>0.9199999999999999</v>
      </c>
      <c r="S105" s="1">
        <f t="shared" si="21"/>
        <v>1.0000000000000002</v>
      </c>
      <c r="T105" s="1">
        <f t="shared" si="22"/>
        <v>0.41338977616382216</v>
      </c>
      <c r="U105" s="1">
        <f t="shared" si="23"/>
        <v>0.08000000000000006</v>
      </c>
    </row>
    <row r="106" spans="2:21" ht="12.75">
      <c r="B106">
        <f t="shared" si="24"/>
        <v>2091</v>
      </c>
      <c r="C106" s="1">
        <f>IF(SUM(C$26:C105)&lt;1,C105,0)</f>
        <v>0</v>
      </c>
      <c r="D106" s="28">
        <f t="shared" si="25"/>
        <v>0.0005</v>
      </c>
      <c r="E106" s="2">
        <f t="shared" si="9"/>
        <v>0.001</v>
      </c>
      <c r="G106" s="1">
        <f t="shared" si="18"/>
        <v>0</v>
      </c>
      <c r="H106" s="1">
        <f t="shared" si="19"/>
        <v>0.5861102238361778</v>
      </c>
      <c r="I106" s="1">
        <f t="shared" si="20"/>
        <v>0.9189999999999999</v>
      </c>
      <c r="S106" s="1">
        <f t="shared" si="21"/>
        <v>1.0000000000000002</v>
      </c>
      <c r="T106" s="1">
        <f t="shared" si="22"/>
        <v>0.41388977616382217</v>
      </c>
      <c r="U106" s="1">
        <f t="shared" si="23"/>
        <v>0.08100000000000006</v>
      </c>
    </row>
    <row r="107" spans="2:21" ht="12.75">
      <c r="B107">
        <f t="shared" si="24"/>
        <v>2092</v>
      </c>
      <c r="C107" s="1">
        <f>IF(SUM(C$26:C106)&lt;1,C106,0)</f>
        <v>0</v>
      </c>
      <c r="D107" s="28">
        <f t="shared" si="25"/>
        <v>0.0005</v>
      </c>
      <c r="E107" s="2">
        <f aca="true" t="shared" si="26" ref="E107:E163">E106</f>
        <v>0.001</v>
      </c>
      <c r="G107" s="1">
        <f t="shared" si="18"/>
        <v>0</v>
      </c>
      <c r="H107" s="1">
        <f t="shared" si="19"/>
        <v>0.5856102238361778</v>
      </c>
      <c r="I107" s="1">
        <f t="shared" si="20"/>
        <v>0.9179999999999999</v>
      </c>
      <c r="S107" s="1">
        <f t="shared" si="21"/>
        <v>1.0000000000000002</v>
      </c>
      <c r="T107" s="1">
        <f t="shared" si="22"/>
        <v>0.41438977616382217</v>
      </c>
      <c r="U107" s="1">
        <f t="shared" si="23"/>
        <v>0.08200000000000006</v>
      </c>
    </row>
    <row r="108" spans="2:21" ht="12.75">
      <c r="B108">
        <f t="shared" si="24"/>
        <v>2093</v>
      </c>
      <c r="C108" s="1">
        <f>IF(SUM(C$26:C107)&lt;1,C107,0)</f>
        <v>0</v>
      </c>
      <c r="D108" s="28">
        <f t="shared" si="25"/>
        <v>0.0005</v>
      </c>
      <c r="E108" s="2">
        <f t="shared" si="26"/>
        <v>0.001</v>
      </c>
      <c r="G108" s="1">
        <f t="shared" si="18"/>
        <v>0</v>
      </c>
      <c r="H108" s="1">
        <f t="shared" si="19"/>
        <v>0.5851102238361778</v>
      </c>
      <c r="I108" s="1">
        <f t="shared" si="20"/>
        <v>0.9169999999999999</v>
      </c>
      <c r="S108" s="1">
        <f t="shared" si="21"/>
        <v>1.0000000000000002</v>
      </c>
      <c r="T108" s="1">
        <f t="shared" si="22"/>
        <v>0.41488977616382217</v>
      </c>
      <c r="U108" s="1">
        <f t="shared" si="23"/>
        <v>0.08300000000000006</v>
      </c>
    </row>
    <row r="109" spans="2:21" ht="12.75">
      <c r="B109">
        <f t="shared" si="24"/>
        <v>2094</v>
      </c>
      <c r="C109" s="1">
        <f>IF(SUM(C$26:C108)&lt;1,C108,0)</f>
        <v>0</v>
      </c>
      <c r="D109" s="28">
        <f t="shared" si="25"/>
        <v>0.0005</v>
      </c>
      <c r="E109" s="2">
        <f t="shared" si="26"/>
        <v>0.001</v>
      </c>
      <c r="G109" s="1">
        <f t="shared" si="18"/>
        <v>0</v>
      </c>
      <c r="H109" s="1">
        <f t="shared" si="19"/>
        <v>0.5846102238361779</v>
      </c>
      <c r="I109" s="1">
        <f t="shared" si="20"/>
        <v>0.9159999999999999</v>
      </c>
      <c r="S109" s="1">
        <f t="shared" si="21"/>
        <v>1.0000000000000002</v>
      </c>
      <c r="T109" s="1">
        <f t="shared" si="22"/>
        <v>0.41538977616382217</v>
      </c>
      <c r="U109" s="1">
        <f t="shared" si="23"/>
        <v>0.08400000000000006</v>
      </c>
    </row>
    <row r="110" spans="2:21" ht="12.75">
      <c r="B110">
        <f t="shared" si="24"/>
        <v>2095</v>
      </c>
      <c r="C110" s="1">
        <f>IF(SUM(C$26:C109)&lt;1,C109,0)</f>
        <v>0</v>
      </c>
      <c r="D110" s="28">
        <f t="shared" si="25"/>
        <v>0.0005</v>
      </c>
      <c r="E110" s="2">
        <f t="shared" si="26"/>
        <v>0.001</v>
      </c>
      <c r="G110" s="1">
        <f t="shared" si="18"/>
        <v>0</v>
      </c>
      <c r="H110" s="1">
        <f t="shared" si="19"/>
        <v>0.5841102238361778</v>
      </c>
      <c r="I110" s="1">
        <f t="shared" si="20"/>
        <v>0.9149999999999999</v>
      </c>
      <c r="S110" s="1">
        <f t="shared" si="21"/>
        <v>1.0000000000000002</v>
      </c>
      <c r="T110" s="1">
        <f t="shared" si="22"/>
        <v>0.41588977616382217</v>
      </c>
      <c r="U110" s="1">
        <f t="shared" si="23"/>
        <v>0.08500000000000006</v>
      </c>
    </row>
    <row r="111" spans="2:21" ht="12.75">
      <c r="B111">
        <f t="shared" si="24"/>
        <v>2096</v>
      </c>
      <c r="C111" s="1">
        <f>IF(SUM(C$26:C110)&lt;1,C110,0)</f>
        <v>0</v>
      </c>
      <c r="D111" s="28">
        <f t="shared" si="25"/>
        <v>0.0005</v>
      </c>
      <c r="E111" s="2">
        <f t="shared" si="26"/>
        <v>0.001</v>
      </c>
      <c r="G111" s="1">
        <f t="shared" si="18"/>
        <v>0</v>
      </c>
      <c r="H111" s="1">
        <f t="shared" si="19"/>
        <v>0.5836102238361778</v>
      </c>
      <c r="I111" s="1">
        <f t="shared" si="20"/>
        <v>0.9139999999999999</v>
      </c>
      <c r="S111" s="1">
        <f t="shared" si="21"/>
        <v>1.0000000000000002</v>
      </c>
      <c r="T111" s="1">
        <f t="shared" si="22"/>
        <v>0.41638977616382217</v>
      </c>
      <c r="U111" s="1">
        <f t="shared" si="23"/>
        <v>0.08600000000000006</v>
      </c>
    </row>
    <row r="112" spans="2:21" ht="12.75">
      <c r="B112">
        <f t="shared" si="24"/>
        <v>2097</v>
      </c>
      <c r="C112" s="1">
        <f>IF(SUM(C$26:C111)&lt;1,C111,0)</f>
        <v>0</v>
      </c>
      <c r="D112" s="28">
        <f t="shared" si="25"/>
        <v>0.0005</v>
      </c>
      <c r="E112" s="2">
        <f t="shared" si="26"/>
        <v>0.001</v>
      </c>
      <c r="G112" s="1">
        <f t="shared" si="18"/>
        <v>0</v>
      </c>
      <c r="H112" s="1">
        <f t="shared" si="19"/>
        <v>0.5831102238361778</v>
      </c>
      <c r="I112" s="1">
        <f t="shared" si="20"/>
        <v>0.9129999999999999</v>
      </c>
      <c r="S112" s="1">
        <f t="shared" si="21"/>
        <v>1.0000000000000002</v>
      </c>
      <c r="T112" s="1">
        <f t="shared" si="22"/>
        <v>0.41688977616382217</v>
      </c>
      <c r="U112" s="1">
        <f t="shared" si="23"/>
        <v>0.08700000000000006</v>
      </c>
    </row>
    <row r="113" spans="2:21" ht="12.75">
      <c r="B113">
        <f t="shared" si="24"/>
        <v>2098</v>
      </c>
      <c r="C113" s="1">
        <f>IF(SUM(C$26:C112)&lt;1,C112,0)</f>
        <v>0</v>
      </c>
      <c r="D113" s="28">
        <f t="shared" si="25"/>
        <v>0.0005</v>
      </c>
      <c r="E113" s="2">
        <f t="shared" si="26"/>
        <v>0.001</v>
      </c>
      <c r="G113" s="1">
        <f t="shared" si="18"/>
        <v>0</v>
      </c>
      <c r="H113" s="1">
        <f t="shared" si="19"/>
        <v>0.5826102238361779</v>
      </c>
      <c r="I113" s="1">
        <f t="shared" si="20"/>
        <v>0.9119999999999999</v>
      </c>
      <c r="S113" s="1">
        <f t="shared" si="21"/>
        <v>1.0000000000000002</v>
      </c>
      <c r="T113" s="1">
        <f t="shared" si="22"/>
        <v>0.41738977616382217</v>
      </c>
      <c r="U113" s="1">
        <f t="shared" si="23"/>
        <v>0.08800000000000006</v>
      </c>
    </row>
    <row r="114" spans="2:21" ht="12.75">
      <c r="B114">
        <f t="shared" si="24"/>
        <v>2099</v>
      </c>
      <c r="C114" s="1">
        <f>IF(SUM(C$26:C113)&lt;1,C113,0)</f>
        <v>0</v>
      </c>
      <c r="D114" s="28">
        <f t="shared" si="25"/>
        <v>0.0005</v>
      </c>
      <c r="E114" s="2">
        <f t="shared" si="26"/>
        <v>0.001</v>
      </c>
      <c r="G114" s="1">
        <f t="shared" si="18"/>
        <v>0</v>
      </c>
      <c r="H114" s="1">
        <f t="shared" si="19"/>
        <v>0.5821102238361778</v>
      </c>
      <c r="I114" s="1">
        <f t="shared" si="20"/>
        <v>0.9109999999999999</v>
      </c>
      <c r="S114" s="1">
        <f t="shared" si="21"/>
        <v>1.0000000000000002</v>
      </c>
      <c r="T114" s="1">
        <f t="shared" si="22"/>
        <v>0.41788977616382217</v>
      </c>
      <c r="U114" s="1">
        <f t="shared" si="23"/>
        <v>0.08900000000000007</v>
      </c>
    </row>
    <row r="115" spans="2:21" ht="12.75">
      <c r="B115">
        <f t="shared" si="24"/>
        <v>2100</v>
      </c>
      <c r="C115" s="1">
        <f>IF(SUM(C$26:C114)&lt;1,C114,0)</f>
        <v>0</v>
      </c>
      <c r="D115" s="28">
        <f t="shared" si="25"/>
        <v>0.0005</v>
      </c>
      <c r="E115" s="2">
        <f t="shared" si="26"/>
        <v>0.001</v>
      </c>
      <c r="G115" s="1">
        <f t="shared" si="18"/>
        <v>0</v>
      </c>
      <c r="H115" s="1">
        <f t="shared" si="19"/>
        <v>0.5816102238361778</v>
      </c>
      <c r="I115" s="1">
        <f t="shared" si="20"/>
        <v>0.9099999999999999</v>
      </c>
      <c r="S115" s="1">
        <f t="shared" si="21"/>
        <v>1.0000000000000002</v>
      </c>
      <c r="T115" s="1">
        <f t="shared" si="22"/>
        <v>0.41838977616382217</v>
      </c>
      <c r="U115" s="1">
        <f t="shared" si="23"/>
        <v>0.09000000000000007</v>
      </c>
    </row>
    <row r="116" spans="2:21" ht="12.75">
      <c r="B116">
        <f t="shared" si="24"/>
        <v>2101</v>
      </c>
      <c r="C116" s="1">
        <f>IF(SUM(C$26:C115)&lt;1,C115,0)</f>
        <v>0</v>
      </c>
      <c r="D116" s="28">
        <f t="shared" si="25"/>
        <v>0.0005</v>
      </c>
      <c r="E116" s="2">
        <f t="shared" si="26"/>
        <v>0.001</v>
      </c>
      <c r="G116" s="1">
        <f t="shared" si="18"/>
        <v>0</v>
      </c>
      <c r="H116" s="1">
        <f t="shared" si="19"/>
        <v>0.5811102238361778</v>
      </c>
      <c r="I116" s="1">
        <f t="shared" si="20"/>
        <v>0.9089999999999999</v>
      </c>
      <c r="S116" s="1">
        <f t="shared" si="21"/>
        <v>1.0000000000000002</v>
      </c>
      <c r="T116" s="1">
        <f t="shared" si="22"/>
        <v>0.41888977616382217</v>
      </c>
      <c r="U116" s="1">
        <f t="shared" si="23"/>
        <v>0.09100000000000007</v>
      </c>
    </row>
    <row r="117" spans="2:21" ht="12.75">
      <c r="B117">
        <f t="shared" si="24"/>
        <v>2102</v>
      </c>
      <c r="C117" s="1">
        <f>IF(SUM(C$26:C116)&lt;1,C116,0)</f>
        <v>0</v>
      </c>
      <c r="D117" s="28">
        <f t="shared" si="25"/>
        <v>0.0005</v>
      </c>
      <c r="E117" s="2">
        <f t="shared" si="26"/>
        <v>0.001</v>
      </c>
      <c r="G117" s="1">
        <f t="shared" si="18"/>
        <v>0</v>
      </c>
      <c r="H117" s="1">
        <f t="shared" si="19"/>
        <v>0.5806102238361779</v>
      </c>
      <c r="I117" s="1">
        <f t="shared" si="20"/>
        <v>0.9079999999999999</v>
      </c>
      <c r="S117" s="1">
        <f t="shared" si="21"/>
        <v>1.0000000000000002</v>
      </c>
      <c r="T117" s="1">
        <f t="shared" si="22"/>
        <v>0.41938977616382217</v>
      </c>
      <c r="U117" s="1">
        <f t="shared" si="23"/>
        <v>0.09200000000000007</v>
      </c>
    </row>
    <row r="118" spans="2:21" ht="12.75">
      <c r="B118">
        <f t="shared" si="24"/>
        <v>2103</v>
      </c>
      <c r="C118" s="1">
        <f>IF(SUM(C$26:C117)&lt;1,C117,0)</f>
        <v>0</v>
      </c>
      <c r="D118" s="28">
        <f t="shared" si="25"/>
        <v>0.0005</v>
      </c>
      <c r="E118" s="2">
        <f t="shared" si="26"/>
        <v>0.001</v>
      </c>
      <c r="G118" s="1">
        <f t="shared" si="18"/>
        <v>0</v>
      </c>
      <c r="H118" s="1">
        <f t="shared" si="19"/>
        <v>0.5801102238361778</v>
      </c>
      <c r="I118" s="1">
        <f t="shared" si="20"/>
        <v>0.9069999999999999</v>
      </c>
      <c r="S118" s="1">
        <f t="shared" si="21"/>
        <v>1.0000000000000002</v>
      </c>
      <c r="T118" s="1">
        <f t="shared" si="22"/>
        <v>0.41988977616382217</v>
      </c>
      <c r="U118" s="1">
        <f t="shared" si="23"/>
        <v>0.09300000000000007</v>
      </c>
    </row>
    <row r="119" spans="2:21" ht="12.75">
      <c r="B119">
        <f t="shared" si="24"/>
        <v>2104</v>
      </c>
      <c r="C119" s="1">
        <f>IF(SUM(C$26:C118)&lt;1,C118,0)</f>
        <v>0</v>
      </c>
      <c r="D119" s="28">
        <f t="shared" si="25"/>
        <v>0.0005</v>
      </c>
      <c r="E119" s="2">
        <f t="shared" si="26"/>
        <v>0.001</v>
      </c>
      <c r="G119" s="1">
        <f t="shared" si="18"/>
        <v>0</v>
      </c>
      <c r="H119" s="1">
        <f t="shared" si="19"/>
        <v>0.5796102238361778</v>
      </c>
      <c r="I119" s="1">
        <f t="shared" si="20"/>
        <v>0.9059999999999999</v>
      </c>
      <c r="S119" s="1">
        <f t="shared" si="21"/>
        <v>1.0000000000000002</v>
      </c>
      <c r="T119" s="1">
        <f t="shared" si="22"/>
        <v>0.42038977616382217</v>
      </c>
      <c r="U119" s="1">
        <f t="shared" si="23"/>
        <v>0.09400000000000007</v>
      </c>
    </row>
    <row r="120" spans="2:21" ht="12.75">
      <c r="B120">
        <f t="shared" si="24"/>
        <v>2105</v>
      </c>
      <c r="C120" s="1">
        <f>IF(SUM(C$26:C119)&lt;1,C119,0)</f>
        <v>0</v>
      </c>
      <c r="D120" s="28">
        <f t="shared" si="25"/>
        <v>0.0005</v>
      </c>
      <c r="E120" s="2">
        <f t="shared" si="26"/>
        <v>0.001</v>
      </c>
      <c r="G120" s="1">
        <f t="shared" si="18"/>
        <v>0</v>
      </c>
      <c r="H120" s="1">
        <f t="shared" si="19"/>
        <v>0.5791102238361778</v>
      </c>
      <c r="I120" s="1">
        <f t="shared" si="20"/>
        <v>0.9049999999999999</v>
      </c>
      <c r="S120" s="1">
        <f t="shared" si="21"/>
        <v>1.0000000000000002</v>
      </c>
      <c r="T120" s="1">
        <f t="shared" si="22"/>
        <v>0.42088977616382217</v>
      </c>
      <c r="U120" s="1">
        <f t="shared" si="23"/>
        <v>0.09500000000000007</v>
      </c>
    </row>
    <row r="121" spans="2:21" ht="12.75">
      <c r="B121">
        <f t="shared" si="24"/>
        <v>2106</v>
      </c>
      <c r="C121" s="1">
        <f>IF(SUM(C$26:C120)&lt;1,C120,0)</f>
        <v>0</v>
      </c>
      <c r="D121" s="28">
        <f t="shared" si="25"/>
        <v>0.0005</v>
      </c>
      <c r="E121" s="2">
        <f t="shared" si="26"/>
        <v>0.001</v>
      </c>
      <c r="G121" s="1">
        <f t="shared" si="18"/>
        <v>0</v>
      </c>
      <c r="H121" s="1">
        <f t="shared" si="19"/>
        <v>0.5786102238361779</v>
      </c>
      <c r="I121" s="1">
        <f t="shared" si="20"/>
        <v>0.9039999999999999</v>
      </c>
      <c r="S121" s="1">
        <f t="shared" si="21"/>
        <v>1.0000000000000002</v>
      </c>
      <c r="T121" s="1">
        <f t="shared" si="22"/>
        <v>0.42138977616382217</v>
      </c>
      <c r="U121" s="1">
        <f t="shared" si="23"/>
        <v>0.09600000000000007</v>
      </c>
    </row>
    <row r="122" spans="2:21" ht="12.75">
      <c r="B122">
        <f t="shared" si="24"/>
        <v>2107</v>
      </c>
      <c r="C122" s="1">
        <f>IF(SUM(C$26:C121)&lt;1,C121,0)</f>
        <v>0</v>
      </c>
      <c r="D122" s="28">
        <f t="shared" si="25"/>
        <v>0.0005</v>
      </c>
      <c r="E122" s="2">
        <f t="shared" si="26"/>
        <v>0.001</v>
      </c>
      <c r="G122" s="1">
        <f aca="true" t="shared" si="27" ref="G122:G153">1-S122</f>
        <v>0</v>
      </c>
      <c r="H122" s="1">
        <f aca="true" t="shared" si="28" ref="H122:H153">1-T122</f>
        <v>0.5781102238361778</v>
      </c>
      <c r="I122" s="1">
        <f aca="true" t="shared" si="29" ref="I122:I153">1-U122</f>
        <v>0.9029999999999999</v>
      </c>
      <c r="S122" s="1">
        <f aca="true" t="shared" si="30" ref="S122:S153">C122+S121</f>
        <v>1.0000000000000002</v>
      </c>
      <c r="T122" s="1">
        <f aca="true" t="shared" si="31" ref="T122:T153">D122+T121</f>
        <v>0.42188977616382217</v>
      </c>
      <c r="U122" s="1">
        <f aca="true" t="shared" si="32" ref="U122:U153">E122+U121</f>
        <v>0.09700000000000007</v>
      </c>
    </row>
    <row r="123" spans="2:21" ht="12.75">
      <c r="B123">
        <f aca="true" t="shared" si="33" ref="B123:B154">B122+1</f>
        <v>2108</v>
      </c>
      <c r="C123" s="1">
        <f>IF(SUM(C$26:C122)&lt;1,C122,0)</f>
        <v>0</v>
      </c>
      <c r="D123" s="28">
        <f aca="true" t="shared" si="34" ref="D123:D154">IF(AND(D122&gt;E122,T122&lt;B$11),(1-$B$9)*D122,E122*B$13)</f>
        <v>0.0005</v>
      </c>
      <c r="E123" s="2">
        <f t="shared" si="26"/>
        <v>0.001</v>
      </c>
      <c r="G123" s="1">
        <f t="shared" si="27"/>
        <v>0</v>
      </c>
      <c r="H123" s="1">
        <f t="shared" si="28"/>
        <v>0.5776102238361778</v>
      </c>
      <c r="I123" s="1">
        <f t="shared" si="29"/>
        <v>0.9019999999999999</v>
      </c>
      <c r="S123" s="1">
        <f t="shared" si="30"/>
        <v>1.0000000000000002</v>
      </c>
      <c r="T123" s="1">
        <f t="shared" si="31"/>
        <v>0.4223897761638222</v>
      </c>
      <c r="U123" s="1">
        <f t="shared" si="32"/>
        <v>0.09800000000000007</v>
      </c>
    </row>
    <row r="124" spans="2:21" ht="12.75">
      <c r="B124">
        <f t="shared" si="33"/>
        <v>2109</v>
      </c>
      <c r="C124" s="1">
        <f>IF(SUM(C$26:C123)&lt;1,C123,0)</f>
        <v>0</v>
      </c>
      <c r="D124" s="28">
        <f t="shared" si="34"/>
        <v>0.0005</v>
      </c>
      <c r="E124" s="2">
        <f t="shared" si="26"/>
        <v>0.001</v>
      </c>
      <c r="G124" s="1">
        <f t="shared" si="27"/>
        <v>0</v>
      </c>
      <c r="H124" s="1">
        <f t="shared" si="28"/>
        <v>0.5771102238361778</v>
      </c>
      <c r="I124" s="1">
        <f t="shared" si="29"/>
        <v>0.9009999999999999</v>
      </c>
      <c r="S124" s="1">
        <f t="shared" si="30"/>
        <v>1.0000000000000002</v>
      </c>
      <c r="T124" s="1">
        <f t="shared" si="31"/>
        <v>0.4228897761638222</v>
      </c>
      <c r="U124" s="1">
        <f t="shared" si="32"/>
        <v>0.09900000000000007</v>
      </c>
    </row>
    <row r="125" spans="2:21" ht="12.75">
      <c r="B125">
        <f t="shared" si="33"/>
        <v>2110</v>
      </c>
      <c r="C125" s="1">
        <f>IF(SUM(C$26:C124)&lt;1,C124,0)</f>
        <v>0</v>
      </c>
      <c r="D125" s="28">
        <f t="shared" si="34"/>
        <v>0.0005</v>
      </c>
      <c r="E125" s="2">
        <f t="shared" si="26"/>
        <v>0.001</v>
      </c>
      <c r="G125" s="1">
        <f t="shared" si="27"/>
        <v>0</v>
      </c>
      <c r="H125" s="1">
        <f t="shared" si="28"/>
        <v>0.5766102238361779</v>
      </c>
      <c r="I125" s="1">
        <f t="shared" si="29"/>
        <v>0.8999999999999999</v>
      </c>
      <c r="S125" s="1">
        <f t="shared" si="30"/>
        <v>1.0000000000000002</v>
      </c>
      <c r="T125" s="1">
        <f t="shared" si="31"/>
        <v>0.4233897761638222</v>
      </c>
      <c r="U125" s="1">
        <f t="shared" si="32"/>
        <v>0.10000000000000007</v>
      </c>
    </row>
    <row r="126" spans="2:21" ht="12.75">
      <c r="B126">
        <f t="shared" si="33"/>
        <v>2111</v>
      </c>
      <c r="C126" s="1">
        <f>IF(SUM(C$26:C125)&lt;1,C125,0)</f>
        <v>0</v>
      </c>
      <c r="D126" s="28">
        <f t="shared" si="34"/>
        <v>0.0005</v>
      </c>
      <c r="E126" s="2">
        <f t="shared" si="26"/>
        <v>0.001</v>
      </c>
      <c r="G126" s="1">
        <f t="shared" si="27"/>
        <v>0</v>
      </c>
      <c r="H126" s="1">
        <f t="shared" si="28"/>
        <v>0.5761102238361778</v>
      </c>
      <c r="I126" s="1">
        <f t="shared" si="29"/>
        <v>0.8989999999999999</v>
      </c>
      <c r="S126" s="1">
        <f t="shared" si="30"/>
        <v>1.0000000000000002</v>
      </c>
      <c r="T126" s="1">
        <f t="shared" si="31"/>
        <v>0.4238897761638222</v>
      </c>
      <c r="U126" s="1">
        <f t="shared" si="32"/>
        <v>0.10100000000000008</v>
      </c>
    </row>
    <row r="127" spans="2:21" ht="12.75">
      <c r="B127">
        <f t="shared" si="33"/>
        <v>2112</v>
      </c>
      <c r="C127" s="1">
        <f>IF(SUM(C$26:C126)&lt;1,C126,0)</f>
        <v>0</v>
      </c>
      <c r="D127" s="28">
        <f t="shared" si="34"/>
        <v>0.0005</v>
      </c>
      <c r="E127" s="2">
        <f t="shared" si="26"/>
        <v>0.001</v>
      </c>
      <c r="G127" s="1">
        <f t="shared" si="27"/>
        <v>0</v>
      </c>
      <c r="H127" s="1">
        <f t="shared" si="28"/>
        <v>0.5756102238361778</v>
      </c>
      <c r="I127" s="1">
        <f t="shared" si="29"/>
        <v>0.8979999999999999</v>
      </c>
      <c r="S127" s="1">
        <f t="shared" si="30"/>
        <v>1.0000000000000002</v>
      </c>
      <c r="T127" s="1">
        <f t="shared" si="31"/>
        <v>0.4243897761638222</v>
      </c>
      <c r="U127" s="1">
        <f t="shared" si="32"/>
        <v>0.10200000000000008</v>
      </c>
    </row>
    <row r="128" spans="2:21" ht="12.75">
      <c r="B128">
        <f t="shared" si="33"/>
        <v>2113</v>
      </c>
      <c r="C128" s="1">
        <f>IF(SUM(C$26:C127)&lt;1,C127,0)</f>
        <v>0</v>
      </c>
      <c r="D128" s="28">
        <f t="shared" si="34"/>
        <v>0.0005</v>
      </c>
      <c r="E128" s="2">
        <f t="shared" si="26"/>
        <v>0.001</v>
      </c>
      <c r="G128" s="1">
        <f t="shared" si="27"/>
        <v>0</v>
      </c>
      <c r="H128" s="1">
        <f t="shared" si="28"/>
        <v>0.5751102238361778</v>
      </c>
      <c r="I128" s="1">
        <f t="shared" si="29"/>
        <v>0.8969999999999999</v>
      </c>
      <c r="S128" s="1">
        <f t="shared" si="30"/>
        <v>1.0000000000000002</v>
      </c>
      <c r="T128" s="1">
        <f t="shared" si="31"/>
        <v>0.4248897761638222</v>
      </c>
      <c r="U128" s="1">
        <f t="shared" si="32"/>
        <v>0.10300000000000008</v>
      </c>
    </row>
    <row r="129" spans="2:21" ht="12.75">
      <c r="B129">
        <f t="shared" si="33"/>
        <v>2114</v>
      </c>
      <c r="C129" s="1">
        <f>IF(SUM(C$26:C128)&lt;1,C128,0)</f>
        <v>0</v>
      </c>
      <c r="D129" s="28">
        <f t="shared" si="34"/>
        <v>0.0005</v>
      </c>
      <c r="E129" s="2">
        <f t="shared" si="26"/>
        <v>0.001</v>
      </c>
      <c r="G129" s="1">
        <f t="shared" si="27"/>
        <v>0</v>
      </c>
      <c r="H129" s="1">
        <f t="shared" si="28"/>
        <v>0.5746102238361779</v>
      </c>
      <c r="I129" s="1">
        <f t="shared" si="29"/>
        <v>0.8959999999999999</v>
      </c>
      <c r="S129" s="1">
        <f t="shared" si="30"/>
        <v>1.0000000000000002</v>
      </c>
      <c r="T129" s="1">
        <f t="shared" si="31"/>
        <v>0.4253897761638222</v>
      </c>
      <c r="U129" s="1">
        <f t="shared" si="32"/>
        <v>0.10400000000000008</v>
      </c>
    </row>
    <row r="130" spans="2:21" ht="12.75">
      <c r="B130">
        <f t="shared" si="33"/>
        <v>2115</v>
      </c>
      <c r="C130" s="1">
        <f>IF(SUM(C$26:C129)&lt;1,C129,0)</f>
        <v>0</v>
      </c>
      <c r="D130" s="28">
        <f t="shared" si="34"/>
        <v>0.0005</v>
      </c>
      <c r="E130" s="2">
        <f t="shared" si="26"/>
        <v>0.001</v>
      </c>
      <c r="G130" s="1">
        <f t="shared" si="27"/>
        <v>0</v>
      </c>
      <c r="H130" s="1">
        <f t="shared" si="28"/>
        <v>0.5741102238361778</v>
      </c>
      <c r="I130" s="1">
        <f t="shared" si="29"/>
        <v>0.8949999999999999</v>
      </c>
      <c r="S130" s="1">
        <f t="shared" si="30"/>
        <v>1.0000000000000002</v>
      </c>
      <c r="T130" s="1">
        <f t="shared" si="31"/>
        <v>0.4258897761638222</v>
      </c>
      <c r="U130" s="1">
        <f t="shared" si="32"/>
        <v>0.10500000000000008</v>
      </c>
    </row>
    <row r="131" spans="2:21" ht="12.75">
      <c r="B131">
        <f t="shared" si="33"/>
        <v>2116</v>
      </c>
      <c r="C131" s="1">
        <f>IF(SUM(C$26:C130)&lt;1,C130,0)</f>
        <v>0</v>
      </c>
      <c r="D131" s="28">
        <f t="shared" si="34"/>
        <v>0.0005</v>
      </c>
      <c r="E131" s="2">
        <f t="shared" si="26"/>
        <v>0.001</v>
      </c>
      <c r="G131" s="1">
        <f t="shared" si="27"/>
        <v>0</v>
      </c>
      <c r="H131" s="1">
        <f t="shared" si="28"/>
        <v>0.5736102238361778</v>
      </c>
      <c r="I131" s="1">
        <f t="shared" si="29"/>
        <v>0.8939999999999999</v>
      </c>
      <c r="S131" s="1">
        <f t="shared" si="30"/>
        <v>1.0000000000000002</v>
      </c>
      <c r="T131" s="1">
        <f t="shared" si="31"/>
        <v>0.4263897761638222</v>
      </c>
      <c r="U131" s="1">
        <f t="shared" si="32"/>
        <v>0.10600000000000008</v>
      </c>
    </row>
    <row r="132" spans="2:21" ht="12.75">
      <c r="B132">
        <f t="shared" si="33"/>
        <v>2117</v>
      </c>
      <c r="C132" s="1">
        <f>IF(SUM(C$26:C131)&lt;1,C131,0)</f>
        <v>0</v>
      </c>
      <c r="D132" s="28">
        <f t="shared" si="34"/>
        <v>0.0005</v>
      </c>
      <c r="E132" s="2">
        <f t="shared" si="26"/>
        <v>0.001</v>
      </c>
      <c r="G132" s="1">
        <f t="shared" si="27"/>
        <v>0</v>
      </c>
      <c r="H132" s="1">
        <f t="shared" si="28"/>
        <v>0.5731102238361778</v>
      </c>
      <c r="I132" s="1">
        <f t="shared" si="29"/>
        <v>0.8929999999999999</v>
      </c>
      <c r="S132" s="1">
        <f t="shared" si="30"/>
        <v>1.0000000000000002</v>
      </c>
      <c r="T132" s="1">
        <f t="shared" si="31"/>
        <v>0.4268897761638222</v>
      </c>
      <c r="U132" s="1">
        <f t="shared" si="32"/>
        <v>0.10700000000000008</v>
      </c>
    </row>
    <row r="133" spans="2:21" ht="12.75">
      <c r="B133">
        <f t="shared" si="33"/>
        <v>2118</v>
      </c>
      <c r="C133" s="1">
        <f>IF(SUM(C$26:C132)&lt;1,C132,0)</f>
        <v>0</v>
      </c>
      <c r="D133" s="28">
        <f t="shared" si="34"/>
        <v>0.0005</v>
      </c>
      <c r="E133" s="2">
        <f t="shared" si="26"/>
        <v>0.001</v>
      </c>
      <c r="G133" s="1">
        <f t="shared" si="27"/>
        <v>0</v>
      </c>
      <c r="H133" s="1">
        <f t="shared" si="28"/>
        <v>0.5726102238361779</v>
      </c>
      <c r="I133" s="1">
        <f t="shared" si="29"/>
        <v>0.8919999999999999</v>
      </c>
      <c r="S133" s="1">
        <f t="shared" si="30"/>
        <v>1.0000000000000002</v>
      </c>
      <c r="T133" s="1">
        <f t="shared" si="31"/>
        <v>0.4273897761638222</v>
      </c>
      <c r="U133" s="1">
        <f t="shared" si="32"/>
        <v>0.10800000000000008</v>
      </c>
    </row>
    <row r="134" spans="2:21" ht="12.75">
      <c r="B134">
        <f t="shared" si="33"/>
        <v>2119</v>
      </c>
      <c r="C134" s="1">
        <f>IF(SUM(C$26:C133)&lt;1,C133,0)</f>
        <v>0</v>
      </c>
      <c r="D134" s="28">
        <f t="shared" si="34"/>
        <v>0.0005</v>
      </c>
      <c r="E134" s="2">
        <f t="shared" si="26"/>
        <v>0.001</v>
      </c>
      <c r="G134" s="1">
        <f t="shared" si="27"/>
        <v>0</v>
      </c>
      <c r="H134" s="1">
        <f t="shared" si="28"/>
        <v>0.5721102238361778</v>
      </c>
      <c r="I134" s="1">
        <f t="shared" si="29"/>
        <v>0.8909999999999999</v>
      </c>
      <c r="S134" s="1">
        <f t="shared" si="30"/>
        <v>1.0000000000000002</v>
      </c>
      <c r="T134" s="1">
        <f t="shared" si="31"/>
        <v>0.4278897761638222</v>
      </c>
      <c r="U134" s="1">
        <f t="shared" si="32"/>
        <v>0.10900000000000008</v>
      </c>
    </row>
    <row r="135" spans="2:21" ht="12.75">
      <c r="B135">
        <f t="shared" si="33"/>
        <v>2120</v>
      </c>
      <c r="C135" s="1">
        <f>IF(SUM(C$26:C134)&lt;1,C134,0)</f>
        <v>0</v>
      </c>
      <c r="D135" s="28">
        <f t="shared" si="34"/>
        <v>0.0005</v>
      </c>
      <c r="E135" s="2">
        <f t="shared" si="26"/>
        <v>0.001</v>
      </c>
      <c r="G135" s="1">
        <f t="shared" si="27"/>
        <v>0</v>
      </c>
      <c r="H135" s="1">
        <f t="shared" si="28"/>
        <v>0.5716102238361778</v>
      </c>
      <c r="I135" s="1">
        <f t="shared" si="29"/>
        <v>0.8899999999999999</v>
      </c>
      <c r="S135" s="1">
        <f t="shared" si="30"/>
        <v>1.0000000000000002</v>
      </c>
      <c r="T135" s="1">
        <f t="shared" si="31"/>
        <v>0.4283897761638222</v>
      </c>
      <c r="U135" s="1">
        <f t="shared" si="32"/>
        <v>0.11000000000000008</v>
      </c>
    </row>
    <row r="136" spans="2:21" ht="12.75">
      <c r="B136">
        <f t="shared" si="33"/>
        <v>2121</v>
      </c>
      <c r="C136" s="1">
        <f>IF(SUM(C$26:C135)&lt;1,C135,0)</f>
        <v>0</v>
      </c>
      <c r="D136" s="28">
        <f t="shared" si="34"/>
        <v>0.0005</v>
      </c>
      <c r="E136" s="2">
        <f t="shared" si="26"/>
        <v>0.001</v>
      </c>
      <c r="G136" s="1">
        <f t="shared" si="27"/>
        <v>0</v>
      </c>
      <c r="H136" s="1">
        <f t="shared" si="28"/>
        <v>0.5711102238361778</v>
      </c>
      <c r="I136" s="1">
        <f t="shared" si="29"/>
        <v>0.8889999999999999</v>
      </c>
      <c r="S136" s="1">
        <f t="shared" si="30"/>
        <v>1.0000000000000002</v>
      </c>
      <c r="T136" s="1">
        <f t="shared" si="31"/>
        <v>0.4288897761638222</v>
      </c>
      <c r="U136" s="1">
        <f t="shared" si="32"/>
        <v>0.11100000000000008</v>
      </c>
    </row>
    <row r="137" spans="2:21" ht="12.75">
      <c r="B137">
        <f t="shared" si="33"/>
        <v>2122</v>
      </c>
      <c r="C137" s="1">
        <f>IF(SUM(C$26:C136)&lt;1,C136,0)</f>
        <v>0</v>
      </c>
      <c r="D137" s="28">
        <f t="shared" si="34"/>
        <v>0.0005</v>
      </c>
      <c r="E137" s="2">
        <f t="shared" si="26"/>
        <v>0.001</v>
      </c>
      <c r="G137" s="1">
        <f t="shared" si="27"/>
        <v>0</v>
      </c>
      <c r="H137" s="1">
        <f t="shared" si="28"/>
        <v>0.5706102238361779</v>
      </c>
      <c r="I137" s="1">
        <f t="shared" si="29"/>
        <v>0.8879999999999999</v>
      </c>
      <c r="S137" s="1">
        <f t="shared" si="30"/>
        <v>1.0000000000000002</v>
      </c>
      <c r="T137" s="1">
        <f t="shared" si="31"/>
        <v>0.4293897761638222</v>
      </c>
      <c r="U137" s="1">
        <f t="shared" si="32"/>
        <v>0.11200000000000009</v>
      </c>
    </row>
    <row r="138" spans="2:21" ht="12.75">
      <c r="B138">
        <f t="shared" si="33"/>
        <v>2123</v>
      </c>
      <c r="C138" s="1">
        <f>IF(SUM(C$26:C137)&lt;1,C137,0)</f>
        <v>0</v>
      </c>
      <c r="D138" s="28">
        <f t="shared" si="34"/>
        <v>0.0005</v>
      </c>
      <c r="E138" s="2">
        <f t="shared" si="26"/>
        <v>0.001</v>
      </c>
      <c r="G138" s="1">
        <f t="shared" si="27"/>
        <v>0</v>
      </c>
      <c r="H138" s="1">
        <f t="shared" si="28"/>
        <v>0.5701102238361778</v>
      </c>
      <c r="I138" s="1">
        <f t="shared" si="29"/>
        <v>0.8869999999999999</v>
      </c>
      <c r="S138" s="1">
        <f t="shared" si="30"/>
        <v>1.0000000000000002</v>
      </c>
      <c r="T138" s="1">
        <f t="shared" si="31"/>
        <v>0.4298897761638222</v>
      </c>
      <c r="U138" s="1">
        <f t="shared" si="32"/>
        <v>0.11300000000000009</v>
      </c>
    </row>
    <row r="139" spans="2:21" ht="12.75">
      <c r="B139">
        <f t="shared" si="33"/>
        <v>2124</v>
      </c>
      <c r="C139" s="1">
        <f>IF(SUM(C$26:C138)&lt;1,C138,0)</f>
        <v>0</v>
      </c>
      <c r="D139" s="28">
        <f t="shared" si="34"/>
        <v>0.0005</v>
      </c>
      <c r="E139" s="2">
        <f t="shared" si="26"/>
        <v>0.001</v>
      </c>
      <c r="G139" s="1">
        <f t="shared" si="27"/>
        <v>0</v>
      </c>
      <c r="H139" s="1">
        <f t="shared" si="28"/>
        <v>0.5696102238361778</v>
      </c>
      <c r="I139" s="1">
        <f t="shared" si="29"/>
        <v>0.8859999999999999</v>
      </c>
      <c r="S139" s="1">
        <f t="shared" si="30"/>
        <v>1.0000000000000002</v>
      </c>
      <c r="T139" s="1">
        <f t="shared" si="31"/>
        <v>0.4303897761638222</v>
      </c>
      <c r="U139" s="1">
        <f t="shared" si="32"/>
        <v>0.11400000000000009</v>
      </c>
    </row>
    <row r="140" spans="2:21" ht="12.75">
      <c r="B140">
        <f t="shared" si="33"/>
        <v>2125</v>
      </c>
      <c r="C140" s="1">
        <f>IF(SUM(C$26:C139)&lt;1,C139,0)</f>
        <v>0</v>
      </c>
      <c r="D140" s="28">
        <f t="shared" si="34"/>
        <v>0.0005</v>
      </c>
      <c r="E140" s="2">
        <f t="shared" si="26"/>
        <v>0.001</v>
      </c>
      <c r="G140" s="1">
        <f t="shared" si="27"/>
        <v>0</v>
      </c>
      <c r="H140" s="1">
        <f t="shared" si="28"/>
        <v>0.5691102238361778</v>
      </c>
      <c r="I140" s="1">
        <f t="shared" si="29"/>
        <v>0.8849999999999999</v>
      </c>
      <c r="S140" s="1">
        <f t="shared" si="30"/>
        <v>1.0000000000000002</v>
      </c>
      <c r="T140" s="1">
        <f t="shared" si="31"/>
        <v>0.4308897761638222</v>
      </c>
      <c r="U140" s="1">
        <f t="shared" si="32"/>
        <v>0.11500000000000009</v>
      </c>
    </row>
    <row r="141" spans="2:21" ht="12.75">
      <c r="B141">
        <f t="shared" si="33"/>
        <v>2126</v>
      </c>
      <c r="C141" s="1">
        <f>IF(SUM(C$26:C140)&lt;1,C140,0)</f>
        <v>0</v>
      </c>
      <c r="D141" s="28">
        <f t="shared" si="34"/>
        <v>0.0005</v>
      </c>
      <c r="E141" s="2">
        <f t="shared" si="26"/>
        <v>0.001</v>
      </c>
      <c r="G141" s="1">
        <f t="shared" si="27"/>
        <v>0</v>
      </c>
      <c r="H141" s="1">
        <f t="shared" si="28"/>
        <v>0.5686102238361779</v>
      </c>
      <c r="I141" s="1">
        <f t="shared" si="29"/>
        <v>0.8839999999999999</v>
      </c>
      <c r="S141" s="1">
        <f t="shared" si="30"/>
        <v>1.0000000000000002</v>
      </c>
      <c r="T141" s="1">
        <f t="shared" si="31"/>
        <v>0.4313897761638222</v>
      </c>
      <c r="U141" s="1">
        <f t="shared" si="32"/>
        <v>0.11600000000000009</v>
      </c>
    </row>
    <row r="142" spans="2:21" ht="12.75">
      <c r="B142">
        <f t="shared" si="33"/>
        <v>2127</v>
      </c>
      <c r="C142" s="1">
        <f>IF(SUM(C$26:C141)&lt;1,C141,0)</f>
        <v>0</v>
      </c>
      <c r="D142" s="28">
        <f t="shared" si="34"/>
        <v>0.0005</v>
      </c>
      <c r="E142" s="2">
        <f t="shared" si="26"/>
        <v>0.001</v>
      </c>
      <c r="G142" s="1">
        <f t="shared" si="27"/>
        <v>0</v>
      </c>
      <c r="H142" s="1">
        <f t="shared" si="28"/>
        <v>0.5681102238361778</v>
      </c>
      <c r="I142" s="1">
        <f t="shared" si="29"/>
        <v>0.8829999999999999</v>
      </c>
      <c r="S142" s="1">
        <f t="shared" si="30"/>
        <v>1.0000000000000002</v>
      </c>
      <c r="T142" s="1">
        <f t="shared" si="31"/>
        <v>0.4318897761638222</v>
      </c>
      <c r="U142" s="1">
        <f t="shared" si="32"/>
        <v>0.11700000000000009</v>
      </c>
    </row>
    <row r="143" spans="2:21" ht="12.75">
      <c r="B143">
        <f t="shared" si="33"/>
        <v>2128</v>
      </c>
      <c r="C143" s="1">
        <f>IF(SUM(C$26:C142)&lt;1,C142,0)</f>
        <v>0</v>
      </c>
      <c r="D143" s="28">
        <f t="shared" si="34"/>
        <v>0.0005</v>
      </c>
      <c r="E143" s="2">
        <f t="shared" si="26"/>
        <v>0.001</v>
      </c>
      <c r="G143" s="1">
        <f t="shared" si="27"/>
        <v>0</v>
      </c>
      <c r="H143" s="1">
        <f t="shared" si="28"/>
        <v>0.5676102238361778</v>
      </c>
      <c r="I143" s="1">
        <f t="shared" si="29"/>
        <v>0.8819999999999999</v>
      </c>
      <c r="S143" s="1">
        <f t="shared" si="30"/>
        <v>1.0000000000000002</v>
      </c>
      <c r="T143" s="1">
        <f t="shared" si="31"/>
        <v>0.4323897761638222</v>
      </c>
      <c r="U143" s="1">
        <f t="shared" si="32"/>
        <v>0.11800000000000009</v>
      </c>
    </row>
    <row r="144" spans="2:21" ht="12.75">
      <c r="B144">
        <f t="shared" si="33"/>
        <v>2129</v>
      </c>
      <c r="C144" s="1">
        <f>IF(SUM(C$26:C143)&lt;1,C143,0)</f>
        <v>0</v>
      </c>
      <c r="D144" s="28">
        <f t="shared" si="34"/>
        <v>0.0005</v>
      </c>
      <c r="E144" s="2">
        <f t="shared" si="26"/>
        <v>0.001</v>
      </c>
      <c r="G144" s="1">
        <f t="shared" si="27"/>
        <v>0</v>
      </c>
      <c r="H144" s="1">
        <f t="shared" si="28"/>
        <v>0.5671102238361778</v>
      </c>
      <c r="I144" s="1">
        <f t="shared" si="29"/>
        <v>0.8809999999999999</v>
      </c>
      <c r="S144" s="1">
        <f t="shared" si="30"/>
        <v>1.0000000000000002</v>
      </c>
      <c r="T144" s="1">
        <f t="shared" si="31"/>
        <v>0.4328897761638222</v>
      </c>
      <c r="U144" s="1">
        <f t="shared" si="32"/>
        <v>0.11900000000000009</v>
      </c>
    </row>
    <row r="145" spans="2:21" ht="12.75">
      <c r="B145">
        <f t="shared" si="33"/>
        <v>2130</v>
      </c>
      <c r="C145" s="1">
        <f>IF(SUM(C$26:C144)&lt;1,C144,0)</f>
        <v>0</v>
      </c>
      <c r="D145" s="28">
        <f t="shared" si="34"/>
        <v>0.0005</v>
      </c>
      <c r="E145" s="2">
        <f t="shared" si="26"/>
        <v>0.001</v>
      </c>
      <c r="G145" s="1">
        <f t="shared" si="27"/>
        <v>0</v>
      </c>
      <c r="H145" s="1">
        <f t="shared" si="28"/>
        <v>0.5666102238361779</v>
      </c>
      <c r="I145" s="1">
        <f t="shared" si="29"/>
        <v>0.8799999999999999</v>
      </c>
      <c r="S145" s="1">
        <f t="shared" si="30"/>
        <v>1.0000000000000002</v>
      </c>
      <c r="T145" s="1">
        <f t="shared" si="31"/>
        <v>0.4333897761638222</v>
      </c>
      <c r="U145" s="1">
        <f t="shared" si="32"/>
        <v>0.12000000000000009</v>
      </c>
    </row>
    <row r="146" spans="2:21" ht="12.75">
      <c r="B146">
        <f t="shared" si="33"/>
        <v>2131</v>
      </c>
      <c r="C146" s="1">
        <f>IF(SUM(C$26:C145)&lt;1,C145,0)</f>
        <v>0</v>
      </c>
      <c r="D146" s="28">
        <f t="shared" si="34"/>
        <v>0.0005</v>
      </c>
      <c r="E146" s="2">
        <f t="shared" si="26"/>
        <v>0.001</v>
      </c>
      <c r="G146" s="1">
        <f t="shared" si="27"/>
        <v>0</v>
      </c>
      <c r="H146" s="1">
        <f t="shared" si="28"/>
        <v>0.5661102238361778</v>
      </c>
      <c r="I146" s="1">
        <f t="shared" si="29"/>
        <v>0.8789999999999999</v>
      </c>
      <c r="S146" s="1">
        <f t="shared" si="30"/>
        <v>1.0000000000000002</v>
      </c>
      <c r="T146" s="1">
        <f t="shared" si="31"/>
        <v>0.4338897761638222</v>
      </c>
      <c r="U146" s="1">
        <f t="shared" si="32"/>
        <v>0.1210000000000001</v>
      </c>
    </row>
    <row r="147" spans="2:21" ht="12.75">
      <c r="B147">
        <f t="shared" si="33"/>
        <v>2132</v>
      </c>
      <c r="C147" s="1">
        <f>IF(SUM(C$26:C146)&lt;1,C146,0)</f>
        <v>0</v>
      </c>
      <c r="D147" s="28">
        <f t="shared" si="34"/>
        <v>0.0005</v>
      </c>
      <c r="E147" s="2">
        <f t="shared" si="26"/>
        <v>0.001</v>
      </c>
      <c r="G147" s="1">
        <f t="shared" si="27"/>
        <v>0</v>
      </c>
      <c r="H147" s="1">
        <f t="shared" si="28"/>
        <v>0.5656102238361778</v>
      </c>
      <c r="I147" s="1">
        <f t="shared" si="29"/>
        <v>0.8779999999999999</v>
      </c>
      <c r="S147" s="1">
        <f t="shared" si="30"/>
        <v>1.0000000000000002</v>
      </c>
      <c r="T147" s="1">
        <f t="shared" si="31"/>
        <v>0.4343897761638222</v>
      </c>
      <c r="U147" s="1">
        <f t="shared" si="32"/>
        <v>0.1220000000000001</v>
      </c>
    </row>
    <row r="148" spans="2:21" ht="12.75">
      <c r="B148">
        <f t="shared" si="33"/>
        <v>2133</v>
      </c>
      <c r="C148" s="1">
        <f>IF(SUM(C$26:C147)&lt;1,C147,0)</f>
        <v>0</v>
      </c>
      <c r="D148" s="28">
        <f t="shared" si="34"/>
        <v>0.0005</v>
      </c>
      <c r="E148" s="2">
        <f t="shared" si="26"/>
        <v>0.001</v>
      </c>
      <c r="G148" s="1">
        <f t="shared" si="27"/>
        <v>0</v>
      </c>
      <c r="H148" s="1">
        <f t="shared" si="28"/>
        <v>0.5651102238361778</v>
      </c>
      <c r="I148" s="1">
        <f t="shared" si="29"/>
        <v>0.8769999999999999</v>
      </c>
      <c r="S148" s="1">
        <f t="shared" si="30"/>
        <v>1.0000000000000002</v>
      </c>
      <c r="T148" s="1">
        <f t="shared" si="31"/>
        <v>0.4348897761638222</v>
      </c>
      <c r="U148" s="1">
        <f t="shared" si="32"/>
        <v>0.1230000000000001</v>
      </c>
    </row>
    <row r="149" spans="2:21" ht="12.75">
      <c r="B149">
        <f t="shared" si="33"/>
        <v>2134</v>
      </c>
      <c r="C149" s="1">
        <f>IF(SUM(C$26:C148)&lt;1,C148,0)</f>
        <v>0</v>
      </c>
      <c r="D149" s="28">
        <f t="shared" si="34"/>
        <v>0.0005</v>
      </c>
      <c r="E149" s="2">
        <f t="shared" si="26"/>
        <v>0.001</v>
      </c>
      <c r="G149" s="1">
        <f t="shared" si="27"/>
        <v>0</v>
      </c>
      <c r="H149" s="1">
        <f t="shared" si="28"/>
        <v>0.5646102238361779</v>
      </c>
      <c r="I149" s="1">
        <f t="shared" si="29"/>
        <v>0.8759999999999999</v>
      </c>
      <c r="S149" s="1">
        <f t="shared" si="30"/>
        <v>1.0000000000000002</v>
      </c>
      <c r="T149" s="1">
        <f t="shared" si="31"/>
        <v>0.4353897761638222</v>
      </c>
      <c r="U149" s="1">
        <f t="shared" si="32"/>
        <v>0.1240000000000001</v>
      </c>
    </row>
    <row r="150" spans="2:21" ht="12.75">
      <c r="B150">
        <f t="shared" si="33"/>
        <v>2135</v>
      </c>
      <c r="C150" s="1">
        <f>IF(SUM(C$26:C149)&lt;1,C149,0)</f>
        <v>0</v>
      </c>
      <c r="D150" s="28">
        <f t="shared" si="34"/>
        <v>0.0005</v>
      </c>
      <c r="E150" s="2">
        <f t="shared" si="26"/>
        <v>0.001</v>
      </c>
      <c r="G150" s="1">
        <f t="shared" si="27"/>
        <v>0</v>
      </c>
      <c r="H150" s="1">
        <f t="shared" si="28"/>
        <v>0.5641102238361778</v>
      </c>
      <c r="I150" s="1">
        <f t="shared" si="29"/>
        <v>0.8749999999999999</v>
      </c>
      <c r="S150" s="1">
        <f t="shared" si="30"/>
        <v>1.0000000000000002</v>
      </c>
      <c r="T150" s="1">
        <f t="shared" si="31"/>
        <v>0.4358897761638222</v>
      </c>
      <c r="U150" s="1">
        <f t="shared" si="32"/>
        <v>0.12500000000000008</v>
      </c>
    </row>
    <row r="151" spans="2:21" ht="12.75">
      <c r="B151">
        <f t="shared" si="33"/>
        <v>2136</v>
      </c>
      <c r="C151" s="1">
        <f>IF(SUM(C$26:C150)&lt;1,C150,0)</f>
        <v>0</v>
      </c>
      <c r="D151" s="28">
        <f t="shared" si="34"/>
        <v>0.0005</v>
      </c>
      <c r="E151" s="2">
        <f t="shared" si="26"/>
        <v>0.001</v>
      </c>
      <c r="G151" s="1">
        <f t="shared" si="27"/>
        <v>0</v>
      </c>
      <c r="H151" s="1">
        <f t="shared" si="28"/>
        <v>0.5636102238361778</v>
      </c>
      <c r="I151" s="1">
        <f t="shared" si="29"/>
        <v>0.8739999999999999</v>
      </c>
      <c r="S151" s="1">
        <f t="shared" si="30"/>
        <v>1.0000000000000002</v>
      </c>
      <c r="T151" s="1">
        <f t="shared" si="31"/>
        <v>0.4363897761638222</v>
      </c>
      <c r="U151" s="1">
        <f t="shared" si="32"/>
        <v>0.12600000000000008</v>
      </c>
    </row>
    <row r="152" spans="2:21" ht="12.75">
      <c r="B152">
        <f t="shared" si="33"/>
        <v>2137</v>
      </c>
      <c r="C152" s="1">
        <f>IF(SUM(C$26:C151)&lt;1,C151,0)</f>
        <v>0</v>
      </c>
      <c r="D152" s="28">
        <f t="shared" si="34"/>
        <v>0.0005</v>
      </c>
      <c r="E152" s="2">
        <f t="shared" si="26"/>
        <v>0.001</v>
      </c>
      <c r="G152" s="1">
        <f t="shared" si="27"/>
        <v>0</v>
      </c>
      <c r="H152" s="1">
        <f t="shared" si="28"/>
        <v>0.5631102238361778</v>
      </c>
      <c r="I152" s="1">
        <f t="shared" si="29"/>
        <v>0.8729999999999999</v>
      </c>
      <c r="S152" s="1">
        <f t="shared" si="30"/>
        <v>1.0000000000000002</v>
      </c>
      <c r="T152" s="1">
        <f t="shared" si="31"/>
        <v>0.4368897761638222</v>
      </c>
      <c r="U152" s="1">
        <f t="shared" si="32"/>
        <v>0.12700000000000009</v>
      </c>
    </row>
    <row r="153" spans="2:21" ht="12.75">
      <c r="B153">
        <f t="shared" si="33"/>
        <v>2138</v>
      </c>
      <c r="C153" s="1">
        <f>IF(SUM(C$26:C152)&lt;1,C152,0)</f>
        <v>0</v>
      </c>
      <c r="D153" s="28">
        <f t="shared" si="34"/>
        <v>0.0005</v>
      </c>
      <c r="E153" s="2">
        <f t="shared" si="26"/>
        <v>0.001</v>
      </c>
      <c r="G153" s="1">
        <f t="shared" si="27"/>
        <v>0</v>
      </c>
      <c r="H153" s="1">
        <f t="shared" si="28"/>
        <v>0.5626102238361779</v>
      </c>
      <c r="I153" s="1">
        <f t="shared" si="29"/>
        <v>0.8719999999999999</v>
      </c>
      <c r="S153" s="1">
        <f t="shared" si="30"/>
        <v>1.0000000000000002</v>
      </c>
      <c r="T153" s="1">
        <f t="shared" si="31"/>
        <v>0.4373897761638222</v>
      </c>
      <c r="U153" s="1">
        <f t="shared" si="32"/>
        <v>0.12800000000000009</v>
      </c>
    </row>
    <row r="154" spans="2:21" ht="12.75">
      <c r="B154">
        <f t="shared" si="33"/>
        <v>2139</v>
      </c>
      <c r="C154" s="1">
        <f>IF(SUM(C$26:C153)&lt;1,C153,0)</f>
        <v>0</v>
      </c>
      <c r="D154" s="28">
        <f t="shared" si="34"/>
        <v>0.0005</v>
      </c>
      <c r="E154" s="2">
        <f t="shared" si="26"/>
        <v>0.001</v>
      </c>
      <c r="G154" s="1">
        <f aca="true" t="shared" si="35" ref="G154:G165">1-S154</f>
        <v>0</v>
      </c>
      <c r="H154" s="1">
        <f aca="true" t="shared" si="36" ref="H154:H165">1-T154</f>
        <v>0.5621102238361778</v>
      </c>
      <c r="I154" s="1">
        <f aca="true" t="shared" si="37" ref="I154:I165">1-U154</f>
        <v>0.8709999999999999</v>
      </c>
      <c r="S154" s="1">
        <f aca="true" t="shared" si="38" ref="S154:S165">C154+S153</f>
        <v>1.0000000000000002</v>
      </c>
      <c r="T154" s="1">
        <f aca="true" t="shared" si="39" ref="T154:T165">D154+T153</f>
        <v>0.4378897761638222</v>
      </c>
      <c r="U154" s="1">
        <f aca="true" t="shared" si="40" ref="U154:U165">E154+U153</f>
        <v>0.1290000000000001</v>
      </c>
    </row>
    <row r="155" spans="2:21" ht="12.75">
      <c r="B155">
        <f aca="true" t="shared" si="41" ref="B155:B165">B154+1</f>
        <v>2140</v>
      </c>
      <c r="C155" s="1">
        <f>IF(SUM(C$26:C154)&lt;1,C154,0)</f>
        <v>0</v>
      </c>
      <c r="D155" s="28">
        <f aca="true" t="shared" si="42" ref="D155:D165">IF(AND(D154&gt;E154,T154&lt;B$11),(1-$B$9)*D154,E154*B$13)</f>
        <v>0.0005</v>
      </c>
      <c r="E155" s="2">
        <f t="shared" si="26"/>
        <v>0.001</v>
      </c>
      <c r="G155" s="1">
        <f t="shared" si="35"/>
        <v>0</v>
      </c>
      <c r="H155" s="1">
        <f t="shared" si="36"/>
        <v>0.5616102238361778</v>
      </c>
      <c r="I155" s="1">
        <f t="shared" si="37"/>
        <v>0.8699999999999999</v>
      </c>
      <c r="S155" s="1">
        <f t="shared" si="38"/>
        <v>1.0000000000000002</v>
      </c>
      <c r="T155" s="1">
        <f t="shared" si="39"/>
        <v>0.4383897761638222</v>
      </c>
      <c r="U155" s="1">
        <f t="shared" si="40"/>
        <v>0.1300000000000001</v>
      </c>
    </row>
    <row r="156" spans="2:21" ht="12.75">
      <c r="B156">
        <f t="shared" si="41"/>
        <v>2141</v>
      </c>
      <c r="C156" s="1">
        <f>IF(SUM(C$26:C155)&lt;1,C155,0)</f>
        <v>0</v>
      </c>
      <c r="D156" s="28">
        <f t="shared" si="42"/>
        <v>0.0005</v>
      </c>
      <c r="E156" s="2">
        <f t="shared" si="26"/>
        <v>0.001</v>
      </c>
      <c r="G156" s="1">
        <f t="shared" si="35"/>
        <v>0</v>
      </c>
      <c r="H156" s="1">
        <f t="shared" si="36"/>
        <v>0.5611102238361778</v>
      </c>
      <c r="I156" s="1">
        <f t="shared" si="37"/>
        <v>0.8689999999999999</v>
      </c>
      <c r="S156" s="1">
        <f t="shared" si="38"/>
        <v>1.0000000000000002</v>
      </c>
      <c r="T156" s="1">
        <f t="shared" si="39"/>
        <v>0.4388897761638222</v>
      </c>
      <c r="U156" s="1">
        <f t="shared" si="40"/>
        <v>0.1310000000000001</v>
      </c>
    </row>
    <row r="157" spans="2:21" ht="12.75">
      <c r="B157">
        <f t="shared" si="41"/>
        <v>2142</v>
      </c>
      <c r="C157" s="1">
        <f>IF(SUM(C$26:C156)&lt;1,C156,0)</f>
        <v>0</v>
      </c>
      <c r="D157" s="28">
        <f t="shared" si="42"/>
        <v>0.0005</v>
      </c>
      <c r="E157" s="2">
        <f t="shared" si="26"/>
        <v>0.001</v>
      </c>
      <c r="G157" s="1">
        <f t="shared" si="35"/>
        <v>0</v>
      </c>
      <c r="H157" s="1">
        <f t="shared" si="36"/>
        <v>0.5606102238361779</v>
      </c>
      <c r="I157" s="1">
        <f t="shared" si="37"/>
        <v>0.8679999999999999</v>
      </c>
      <c r="S157" s="1">
        <f t="shared" si="38"/>
        <v>1.0000000000000002</v>
      </c>
      <c r="T157" s="1">
        <f t="shared" si="39"/>
        <v>0.4393897761638222</v>
      </c>
      <c r="U157" s="1">
        <f t="shared" si="40"/>
        <v>0.1320000000000001</v>
      </c>
    </row>
    <row r="158" spans="2:21" ht="12.75">
      <c r="B158">
        <f t="shared" si="41"/>
        <v>2143</v>
      </c>
      <c r="C158" s="1">
        <f>IF(SUM(C$26:C157)&lt;1,C157,0)</f>
        <v>0</v>
      </c>
      <c r="D158" s="28">
        <f t="shared" si="42"/>
        <v>0.0005</v>
      </c>
      <c r="E158" s="2">
        <f t="shared" si="26"/>
        <v>0.001</v>
      </c>
      <c r="G158" s="1">
        <f t="shared" si="35"/>
        <v>0</v>
      </c>
      <c r="H158" s="1">
        <f t="shared" si="36"/>
        <v>0.5601102238361778</v>
      </c>
      <c r="I158" s="1">
        <f t="shared" si="37"/>
        <v>0.8669999999999999</v>
      </c>
      <c r="S158" s="1">
        <f t="shared" si="38"/>
        <v>1.0000000000000002</v>
      </c>
      <c r="T158" s="1">
        <f t="shared" si="39"/>
        <v>0.4398897761638222</v>
      </c>
      <c r="U158" s="1">
        <f t="shared" si="40"/>
        <v>0.1330000000000001</v>
      </c>
    </row>
    <row r="159" spans="2:21" ht="12.75">
      <c r="B159">
        <f t="shared" si="41"/>
        <v>2144</v>
      </c>
      <c r="C159" s="1">
        <f>IF(SUM(C$26:C158)&lt;1,C158,0)</f>
        <v>0</v>
      </c>
      <c r="D159" s="28">
        <f t="shared" si="42"/>
        <v>0.0005</v>
      </c>
      <c r="E159" s="2">
        <f t="shared" si="26"/>
        <v>0.001</v>
      </c>
      <c r="G159" s="1">
        <f t="shared" si="35"/>
        <v>0</v>
      </c>
      <c r="H159" s="1">
        <f t="shared" si="36"/>
        <v>0.5596102238361778</v>
      </c>
      <c r="I159" s="1">
        <f t="shared" si="37"/>
        <v>0.8659999999999999</v>
      </c>
      <c r="S159" s="1">
        <f t="shared" si="38"/>
        <v>1.0000000000000002</v>
      </c>
      <c r="T159" s="1">
        <f t="shared" si="39"/>
        <v>0.4403897761638222</v>
      </c>
      <c r="U159" s="1">
        <f t="shared" si="40"/>
        <v>0.1340000000000001</v>
      </c>
    </row>
    <row r="160" spans="2:21" ht="12.75">
      <c r="B160">
        <f t="shared" si="41"/>
        <v>2145</v>
      </c>
      <c r="C160" s="1">
        <f>IF(SUM(C$26:C159)&lt;1,C159,0)</f>
        <v>0</v>
      </c>
      <c r="D160" s="28">
        <f t="shared" si="42"/>
        <v>0.0005</v>
      </c>
      <c r="E160" s="2">
        <f t="shared" si="26"/>
        <v>0.001</v>
      </c>
      <c r="G160" s="1">
        <f t="shared" si="35"/>
        <v>0</v>
      </c>
      <c r="H160" s="1">
        <f t="shared" si="36"/>
        <v>0.5591102238361778</v>
      </c>
      <c r="I160" s="1">
        <f t="shared" si="37"/>
        <v>0.8649999999999999</v>
      </c>
      <c r="S160" s="1">
        <f t="shared" si="38"/>
        <v>1.0000000000000002</v>
      </c>
      <c r="T160" s="1">
        <f t="shared" si="39"/>
        <v>0.4408897761638222</v>
      </c>
      <c r="U160" s="1">
        <f t="shared" si="40"/>
        <v>0.1350000000000001</v>
      </c>
    </row>
    <row r="161" spans="2:21" ht="12.75">
      <c r="B161">
        <f t="shared" si="41"/>
        <v>2146</v>
      </c>
      <c r="C161" s="1">
        <f>IF(SUM(C$26:C160)&lt;1,C160,0)</f>
        <v>0</v>
      </c>
      <c r="D161" s="28">
        <f t="shared" si="42"/>
        <v>0.0005</v>
      </c>
      <c r="E161" s="2">
        <f t="shared" si="26"/>
        <v>0.001</v>
      </c>
      <c r="G161" s="1">
        <f t="shared" si="35"/>
        <v>0</v>
      </c>
      <c r="H161" s="1">
        <f t="shared" si="36"/>
        <v>0.5586102238361779</v>
      </c>
      <c r="I161" s="1">
        <f t="shared" si="37"/>
        <v>0.8639999999999999</v>
      </c>
      <c r="S161" s="1">
        <f t="shared" si="38"/>
        <v>1.0000000000000002</v>
      </c>
      <c r="T161" s="1">
        <f t="shared" si="39"/>
        <v>0.4413897761638222</v>
      </c>
      <c r="U161" s="1">
        <f t="shared" si="40"/>
        <v>0.1360000000000001</v>
      </c>
    </row>
    <row r="162" spans="2:21" ht="12.75">
      <c r="B162">
        <f t="shared" si="41"/>
        <v>2147</v>
      </c>
      <c r="C162" s="1">
        <f>IF(SUM(C$26:C161)&lt;1,C161,0)</f>
        <v>0</v>
      </c>
      <c r="D162" s="28">
        <f t="shared" si="42"/>
        <v>0.0005</v>
      </c>
      <c r="E162" s="2">
        <f t="shared" si="26"/>
        <v>0.001</v>
      </c>
      <c r="G162" s="1">
        <f t="shared" si="35"/>
        <v>0</v>
      </c>
      <c r="H162" s="1">
        <f t="shared" si="36"/>
        <v>0.5581102238361778</v>
      </c>
      <c r="I162" s="1">
        <f t="shared" si="37"/>
        <v>0.8629999999999999</v>
      </c>
      <c r="S162" s="1">
        <f t="shared" si="38"/>
        <v>1.0000000000000002</v>
      </c>
      <c r="T162" s="1">
        <f t="shared" si="39"/>
        <v>0.4418897761638222</v>
      </c>
      <c r="U162" s="1">
        <f t="shared" si="40"/>
        <v>0.1370000000000001</v>
      </c>
    </row>
    <row r="163" spans="2:21" ht="12.75">
      <c r="B163">
        <f t="shared" si="41"/>
        <v>2148</v>
      </c>
      <c r="C163" s="1">
        <f>IF(SUM(C$26:C162)&lt;1,C162,0)</f>
        <v>0</v>
      </c>
      <c r="D163" s="28">
        <f t="shared" si="42"/>
        <v>0.0005</v>
      </c>
      <c r="E163" s="2">
        <f t="shared" si="26"/>
        <v>0.001</v>
      </c>
      <c r="G163" s="1">
        <f t="shared" si="35"/>
        <v>0</v>
      </c>
      <c r="H163" s="1">
        <f t="shared" si="36"/>
        <v>0.5576102238361778</v>
      </c>
      <c r="I163" s="1">
        <f t="shared" si="37"/>
        <v>0.8619999999999999</v>
      </c>
      <c r="S163" s="1">
        <f t="shared" si="38"/>
        <v>1.0000000000000002</v>
      </c>
      <c r="T163" s="1">
        <f t="shared" si="39"/>
        <v>0.4423897761638222</v>
      </c>
      <c r="U163" s="1">
        <f t="shared" si="40"/>
        <v>0.1380000000000001</v>
      </c>
    </row>
    <row r="164" spans="2:21" ht="12.75">
      <c r="B164">
        <f t="shared" si="41"/>
        <v>2149</v>
      </c>
      <c r="C164" s="1">
        <f>IF(SUM(C$26:C163)&lt;1,C163,0)</f>
        <v>0</v>
      </c>
      <c r="D164" s="28">
        <f t="shared" si="42"/>
        <v>0.0005</v>
      </c>
      <c r="E164" s="2">
        <f>E163</f>
        <v>0.001</v>
      </c>
      <c r="G164" s="1">
        <f t="shared" si="35"/>
        <v>0</v>
      </c>
      <c r="H164" s="1">
        <f t="shared" si="36"/>
        <v>0.5571102238361778</v>
      </c>
      <c r="I164" s="1">
        <f t="shared" si="37"/>
        <v>0.8609999999999999</v>
      </c>
      <c r="S164" s="1">
        <f t="shared" si="38"/>
        <v>1.0000000000000002</v>
      </c>
      <c r="T164" s="1">
        <f t="shared" si="39"/>
        <v>0.4428897761638222</v>
      </c>
      <c r="U164" s="1">
        <f t="shared" si="40"/>
        <v>0.1390000000000001</v>
      </c>
    </row>
    <row r="165" spans="2:21" ht="12.75">
      <c r="B165">
        <f t="shared" si="41"/>
        <v>2150</v>
      </c>
      <c r="C165" s="1">
        <f>IF(SUM(C$26:C164)&lt;1,C164,0)</f>
        <v>0</v>
      </c>
      <c r="D165" s="28">
        <f t="shared" si="42"/>
        <v>0.0005</v>
      </c>
      <c r="E165" s="2">
        <f>E164</f>
        <v>0.001</v>
      </c>
      <c r="G165" s="1">
        <f t="shared" si="35"/>
        <v>0</v>
      </c>
      <c r="H165" s="1">
        <f t="shared" si="36"/>
        <v>0.5566102238361779</v>
      </c>
      <c r="I165" s="1">
        <f t="shared" si="37"/>
        <v>0.8599999999999999</v>
      </c>
      <c r="S165" s="1">
        <f t="shared" si="38"/>
        <v>1.0000000000000002</v>
      </c>
      <c r="T165" s="1">
        <f t="shared" si="39"/>
        <v>0.4433897761638222</v>
      </c>
      <c r="U165" s="1">
        <f t="shared" si="40"/>
        <v>0.1400000000000001</v>
      </c>
    </row>
  </sheetData>
  <mergeCells count="4">
    <mergeCell ref="C17:E17"/>
    <mergeCell ref="S23:U23"/>
    <mergeCell ref="B3:H3"/>
    <mergeCell ref="E7:H7"/>
  </mergeCells>
  <printOptions/>
  <pageMargins left="0.75" right="0.75" top="1" bottom="1" header="0.5" footer="0.5"/>
  <pageSetup fitToHeight="1" fitToWidth="1" orientation="portrait" paperSize="9" scale="3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Swenson</dc:creator>
  <cp:keywords/>
  <dc:description/>
  <cp:lastModifiedBy>Ron Swenson</cp:lastModifiedBy>
  <cp:lastPrinted>2011-06-18T20:39:52Z</cp:lastPrinted>
  <dcterms:created xsi:type="dcterms:W3CDTF">2011-06-18T18:00:14Z</dcterms:created>
  <cp:category/>
  <cp:version/>
  <cp:contentType/>
  <cp:contentStatus/>
</cp:coreProperties>
</file>